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DD7C37A2-6822-45F0-9474-0A389E802077}"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SOPS!$B$1:$L$356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54" i="1" l="1"/>
  <c r="J50" i="1"/>
  <c r="J46" i="1"/>
  <c r="J42" i="1"/>
  <c r="J38" i="1"/>
  <c r="J34" i="1"/>
  <c r="J30" i="1"/>
  <c r="J26" i="1"/>
  <c r="J22" i="1"/>
  <c r="J18" i="1"/>
  <c r="J14" i="1"/>
  <c r="L54" i="1"/>
  <c r="L50" i="1"/>
  <c r="L46" i="1"/>
  <c r="L42" i="1"/>
  <c r="L38" i="1"/>
  <c r="L34" i="1"/>
  <c r="L30" i="1"/>
  <c r="L260" i="1" l="1"/>
  <c r="L256" i="1"/>
  <c r="J260" i="1"/>
  <c r="J256" i="1"/>
  <c r="L352" i="1" l="1"/>
  <c r="J352" i="1"/>
  <c r="L348" i="1"/>
  <c r="J348" i="1"/>
  <c r="L344" i="1"/>
  <c r="J344" i="1"/>
  <c r="L340" i="1"/>
  <c r="J340" i="1"/>
  <c r="L336" i="1"/>
  <c r="J336" i="1"/>
  <c r="C356" i="1"/>
  <c r="L330" i="1"/>
  <c r="L334" i="1" s="1"/>
  <c r="J330" i="1"/>
  <c r="C334" i="1"/>
  <c r="L324" i="1"/>
  <c r="J324" i="1"/>
  <c r="L320" i="1"/>
  <c r="J320" i="1"/>
  <c r="C328" i="1"/>
  <c r="L314" i="1"/>
  <c r="L318" i="1" s="1"/>
  <c r="J314" i="1"/>
  <c r="C318" i="1"/>
  <c r="L308" i="1"/>
  <c r="J308" i="1"/>
  <c r="L304" i="1"/>
  <c r="J304" i="1"/>
  <c r="C312" i="1"/>
  <c r="L298" i="1"/>
  <c r="J298" i="1"/>
  <c r="L294" i="1"/>
  <c r="J294" i="1"/>
  <c r="L290" i="1"/>
  <c r="J290" i="1"/>
  <c r="L286" i="1"/>
  <c r="J286" i="1"/>
  <c r="L282" i="1"/>
  <c r="J282" i="1"/>
  <c r="C302" i="1"/>
  <c r="L276" i="1"/>
  <c r="J276" i="1"/>
  <c r="L272" i="1"/>
  <c r="J272" i="1"/>
  <c r="L268" i="1"/>
  <c r="J268" i="1"/>
  <c r="L264" i="1"/>
  <c r="J264" i="1"/>
  <c r="L252" i="1"/>
  <c r="J252" i="1"/>
  <c r="L248" i="1"/>
  <c r="J248" i="1"/>
  <c r="L244" i="1"/>
  <c r="J244" i="1"/>
  <c r="L240" i="1"/>
  <c r="J240" i="1"/>
  <c r="L236" i="1"/>
  <c r="J236" i="1"/>
  <c r="L232" i="1"/>
  <c r="J232" i="1"/>
  <c r="C280" i="1"/>
  <c r="L226" i="1"/>
  <c r="J226" i="1"/>
  <c r="L222" i="1"/>
  <c r="J222" i="1"/>
  <c r="L218" i="1"/>
  <c r="J218" i="1"/>
  <c r="L214" i="1"/>
  <c r="J214" i="1"/>
  <c r="L210" i="1"/>
  <c r="J210" i="1"/>
  <c r="L206" i="1"/>
  <c r="J206" i="1"/>
  <c r="L202" i="1"/>
  <c r="J202" i="1"/>
  <c r="L198" i="1"/>
  <c r="J198" i="1"/>
  <c r="L194" i="1"/>
  <c r="J194"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26" i="1"/>
  <c r="L22" i="1"/>
  <c r="L18" i="1"/>
  <c r="L14" i="1"/>
  <c r="B14" i="1"/>
  <c r="C230" i="1"/>
  <c r="B18" i="1" l="1"/>
  <c r="B22" i="1" s="1"/>
  <c r="L356" i="1"/>
  <c r="L328" i="1"/>
  <c r="L312" i="1"/>
  <c r="L302" i="1"/>
  <c r="L280" i="1"/>
  <c r="B26" i="1" l="1"/>
  <c r="B30" i="1"/>
  <c r="B34" i="1"/>
  <c r="B38" i="1" s="1"/>
  <c r="H190" i="1"/>
  <c r="L190" i="1" s="1"/>
  <c r="L230" i="1" s="1"/>
  <c r="B42" i="1" l="1"/>
  <c r="B46" i="1" s="1"/>
  <c r="J1" i="4"/>
  <c r="B50" i="1" l="1"/>
  <c r="L1" i="4"/>
  <c r="B54" i="1" l="1"/>
  <c r="B58" i="1" s="1"/>
  <c r="L9" i="1"/>
  <c r="B9" i="1"/>
  <c r="B62" i="1" l="1"/>
  <c r="B66" i="1" s="1"/>
  <c r="L1" i="1"/>
  <c r="F4" i="1"/>
  <c r="B70" i="1" l="1"/>
  <c r="K9" i="1"/>
  <c r="B74" i="1" l="1"/>
  <c r="F5" i="1"/>
  <c r="Q2" i="1"/>
  <c r="B78" i="1" l="1"/>
  <c r="B82" i="1" l="1"/>
  <c r="B86" i="1" s="1"/>
  <c r="B90" i="1" l="1"/>
  <c r="B94" i="1" s="1"/>
  <c r="B98" i="1" s="1"/>
  <c r="B102" i="1" s="1"/>
  <c r="B106" i="1" l="1"/>
  <c r="B110" i="1" l="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2" i="1" s="1"/>
  <c r="B236" i="1" s="1"/>
  <c r="B240" i="1" s="1"/>
  <c r="B252" i="1" l="1"/>
  <c r="B244" i="1"/>
  <c r="B256" i="1"/>
  <c r="B248" i="1"/>
  <c r="B272" i="1" s="1"/>
  <c r="B260" i="1"/>
  <c r="B264" i="1" s="1"/>
  <c r="B268" i="1" s="1"/>
  <c r="B276" i="1" l="1"/>
  <c r="B282" i="1" s="1"/>
  <c r="B286" i="1" s="1"/>
  <c r="B290" i="1" s="1"/>
  <c r="B294" i="1" s="1"/>
  <c r="B298" i="1" s="1"/>
  <c r="B304" i="1" s="1"/>
  <c r="B308" i="1" s="1"/>
  <c r="B314" i="1" s="1"/>
  <c r="B320" i="1" s="1"/>
  <c r="B324" i="1" s="1"/>
  <c r="B330" i="1" s="1"/>
  <c r="B336" i="1" s="1"/>
  <c r="B340" i="1" s="1"/>
  <c r="B344" i="1" s="1"/>
  <c r="B348" i="1" s="1"/>
  <c r="B352" i="1" s="1"/>
  <c r="K2" i="1" l="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<sst xmlns="http://schemas.openxmlformats.org/spreadsheetml/2006/main" count="999" uniqueCount="388">
  <si>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</si>
  <si>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</si>
  <si>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</si>
  <si>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</si>
  <si>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</si>
  <si>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</si>
  <si>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</si>
  <si>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</si>
  <si>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</si>
  <si>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</si>
  <si>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</si>
  <si>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</si>
  <si>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</si>
  <si>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</si>
  <si>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</si>
  <si>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</si>
  <si>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</si>
  <si>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</si>
  <si>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</si>
  <si>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</si>
  <si>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</si>
  <si>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</si>
  <si>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</si>
  <si>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</si>
  <si>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</si>
  <si>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</si>
  <si>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</si>
  <si>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</si>
  <si>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</si>
  <si>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</si>
  <si>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</si>
  <si>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</si>
  <si>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</si>
  <si>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</si>
  <si>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</si>
  <si>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</si>
  <si>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</si>
  <si>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</si>
  <si>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</si>
  <si>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</si>
  <si>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</si>
  <si>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</si>
  <si>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</si>
  <si>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</si>
  <si>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</si>
  <si>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</si>
  <si>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</si>
  <si>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</si>
  <si>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</si>
  <si>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</si>
  <si>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</si>
  <si>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</si>
  <si>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</si>
  <si>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</si>
  <si>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</si>
  <si>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</si>
  <si>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</si>
  <si>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</si>
  <si>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</si>
  <si>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</si>
  <si>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</si>
  <si>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</si>
  <si>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</si>
  <si>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</si>
  <si>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</si>
  <si>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</si>
  <si>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</si>
  <si>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</si>
  <si>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</si>
  <si>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</si>
  <si>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</si>
  <si>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</si>
  <si>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</si>
  <si>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</si>
  <si>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</si>
  <si>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</si>
  <si>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</si>
  <si>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</si>
  <si>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</si>
  <si>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</si>
  <si>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</si>
  <si>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</si>
  <si>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</si>
  <si>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</si>
  <si>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</si>
  <si>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</si>
  <si>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</si>
  <si>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</si>
  <si>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</si>
  <si>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</si>
  <si>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</si>
  <si>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</si>
  <si>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</si>
  <si>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</si>
  <si>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</si>
  <si>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</si>
  <si>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</si>
  <si>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</si>
  <si>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</si>
  <si>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</si>
  <si>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</si>
  <si>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</si>
  <si>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</si>
  <si>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</si>
  <si>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</si>
  <si>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</si>
  <si>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</si>
  <si>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</si>
  <si>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</si>
  <si>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</si>
  <si>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</si>
  <si>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</si>
  <si>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</si>
  <si>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</si>
  <si>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</si>
  <si>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</si>
  <si>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</si>
  <si>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</si>
  <si>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</si>
  <si>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</si>
  <si>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</si>
  <si>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</si>
  <si>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</si>
  <si>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</si>
  <si>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</si>
  <si>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</si>
  <si>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</si>
  <si>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</si>
  <si>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</si>
  <si>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</si>
  <si>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</si>
  <si>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</si>
  <si>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</si>
  <si>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</si>
  <si>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</si>
  <si>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</si>
  <si>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</si>
  <si>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SO 361</t>
  </si>
  <si>
    <t>TNS Týniště nad Orlicí, rozvod nn a osvětlení</t>
  </si>
  <si>
    <t>Aleš Budský</t>
  </si>
  <si>
    <t>742H13</t>
  </si>
  <si>
    <t>KABEL NN ČTYŘ- A PĚTIŽÍLOVÝ CU S PLASTOVOU IZOLACÍ OD 25 DO 50 MM2</t>
  </si>
  <si>
    <t>M</t>
  </si>
  <si>
    <t>KABEL NN ČTYŘ- A PĚTIŽÍLOVÝ CU S PLASTOVOU IZOLACÍ OD 4 DO 16 MM2</t>
  </si>
  <si>
    <t>KABEL NN DVOU- A TŘÍŽÍLOVÝ CU S PLASTOVOU IZOLACÍ OD 4 DO 16 MM2</t>
  </si>
  <si>
    <t>KABEL NN ČTYŘ- A PĚTIŽÍLOVÝ CU S PLASTOVOU IZOLACÍ DO 2,5 MM2</t>
  </si>
  <si>
    <t>KABEL NN CU OVLÁDACÍ 7-12ŽÍLOVÝ DO 2,5 MM2</t>
  </si>
  <si>
    <t>UKONČENÍ DVOU AŽ PĚTIŽÍLOVÉHO KABELU V ROZVADĚČI NEBO NA PŘÍSTROJI OD 25 DO 50 MM2</t>
  </si>
  <si>
    <t>KUS</t>
  </si>
  <si>
    <t>UKONČENÍ DVOU AŽ PĚTIŽÍLOVÉHO KABELU V ROZVADĚČI NEBO NA PŘÍSTROJI OD 4 DO 16 MM2</t>
  </si>
  <si>
    <t>UKONČENÍ DVOU AŽ PĚTIŽÍLOVÉHO KABELU V ROZVADĚČI NEBO NA PŘÍSTROJI DO 2,5 MM2</t>
  </si>
  <si>
    <t>UKONČENÍ 7-12ŽÍLOVÉHO KABELU V ROZVADĚČI NEBO NA PŘÍSTROJI DO 2,5 MM2</t>
  </si>
  <si>
    <t>Kabely: CYKY-J 7x2,5 = 4ks</t>
  </si>
  <si>
    <t>742G12</t>
  </si>
  <si>
    <t>742H11</t>
  </si>
  <si>
    <t>742I11</t>
  </si>
  <si>
    <t>742L13</t>
  </si>
  <si>
    <t>742L12</t>
  </si>
  <si>
    <t>742L11</t>
  </si>
  <si>
    <t>742M11</t>
  </si>
  <si>
    <t>748151</t>
  </si>
  <si>
    <t>BEZPEČNOSTNÍ TABULKA</t>
  </si>
  <si>
    <t>743D21</t>
  </si>
  <si>
    <t>SKŘÍŇ PŘÍPOJKOVÁ POJISTKOVÁ KOMPAKTNÍ PILÍŘOVÁ OD 80 DO 160 A, DO 240 MM2, S 1-2 SADAMI JISTÍCÍCH PRVKŮ</t>
  </si>
  <si>
    <t>743F21</t>
  </si>
  <si>
    <t>SKŘÍŇ ELEKTROMĚROVÁ V KOMPAKTNÍM PILÍŘI PRO PŘÍMÉ MĚŘENÍ DO 80 A JEDNOSAZBOVÉ VČETNĚ VÝSTROJE</t>
  </si>
  <si>
    <t>Viz: příloha dokumentace č.7, č.14 - Rozvaděče: RE1</t>
  </si>
  <si>
    <t>745B01</t>
  </si>
  <si>
    <t>SKŘÍŇ DRÁŽNÍ 6 KV PRÁZDNÁ</t>
  </si>
  <si>
    <t>Viz: příloha dokumentace č.6, č.14 - Rozvaděče: TO1</t>
  </si>
  <si>
    <t>745711</t>
  </si>
  <si>
    <t>TRANSFORMÁTOR NN/NN 3-F BEZ KRYTU DO 63 KVA</t>
  </si>
  <si>
    <t>Viz: příloha dokumentace č.6, č.14 - Výzbroj rozvaděče TO1</t>
  </si>
  <si>
    <t>SKŘÍŇ DRÁŽNÍ 6 KV - VÝSTROJ NN (JISTIČE, VYPÍNAČE, SVORKOVNICE, ZEMNÍCÍ PROPOJE)</t>
  </si>
  <si>
    <t>741911</t>
  </si>
  <si>
    <t>UZEMŇOVACÍ VODIČ V ZEMI FEZN DO 120 MM2</t>
  </si>
  <si>
    <t>741C05</t>
  </si>
  <si>
    <t>SPOJOVÁNÍ UZEMŇOVACÍCH VODIČŮ</t>
  </si>
  <si>
    <t>741C07</t>
  </si>
  <si>
    <t>VYVEDENÍ UZEMŇOVACÍCH VODIČŮ NA POVRCH/KONSTRUKCI</t>
  </si>
  <si>
    <t>743G21</t>
  </si>
  <si>
    <t>SKŘÍŇ ZÁSUVKOVÁ VENKOVNÍ KOMPAKTNÍ PILÍŘ DO 2 KS ZÁSUVEK PRŮMYSLOVÝCH (400 V NEBO 230 V)</t>
  </si>
  <si>
    <t>Viz: příloha dokumentace č.9, č.14 - Rozvaděče: ZS1</t>
  </si>
  <si>
    <t>743643</t>
  </si>
  <si>
    <t>ROZVADĚČ PRO DRÁŽNÍ OSVĚTLENÍ - SENZOR PRO MĚŘENÍ INTENZITY OSVĚTLENÍ</t>
  </si>
  <si>
    <t>743111</t>
  </si>
  <si>
    <t>OSVĚTLOVACÍ STOŽÁR  SKLOPNÝ ŽÁROVĚ ZINKOVANÝ DÉLKY DO 6 M</t>
  </si>
  <si>
    <t>743341</t>
  </si>
  <si>
    <t>VÝLOŽNÍK PRO MONTÁŽ SVÍTIDLA NA STĚNU/BETONOVÝ STOŽÁR DÉLKA VYLOŽENÍ DO 1 M</t>
  </si>
  <si>
    <t>743151</t>
  </si>
  <si>
    <t>OSVĚTLOVACÍ STOŽÁR  - STOŽÁROVÁ ROZVODNICE S 1-2 JISTÍCÍMI PRVKY</t>
  </si>
  <si>
    <t>Viz příloha dokumentace č.1, 1.2: Stožárová rozvodnice pro stožár sklopný výšky 6m dle specifikace = 10ks</t>
  </si>
  <si>
    <t>748242</t>
  </si>
  <si>
    <t>PÍSMENA A ČÍSLICE VÝŠKY PŘES 40 DO 100 MM</t>
  </si>
  <si>
    <t>743474</t>
  </si>
  <si>
    <t>SVÍTIDLO DRÁŽNÍ LED, MIN. IP 54, ELEKTRONICKÝ PŘEDŘADNÍK, PŘES 45 W</t>
  </si>
  <si>
    <t>743473</t>
  </si>
  <si>
    <t>SVÍTIDLO DRÁŽNÍ LED, MIN. IP 54, ELEKTRONICKÝ PŘEDŘADNÍK, PŘES 25 DO 45 W</t>
  </si>
  <si>
    <t>743486</t>
  </si>
  <si>
    <t>SVÍTIDLO DRÁŽNÍ - MONTÁŽ SVÍTIDLA NA OSVĚTLOVACÍ STOŽÁR DO VÝŠKY 15 M</t>
  </si>
  <si>
    <t>743485</t>
  </si>
  <si>
    <t>SVÍTIDLO DRÁŽNÍ - MONTÁŽ NÁSTĚNNÉHO, PŘISAZENÉHO NEBO ZÁVĚSNÉHO SVÍTIDLA</t>
  </si>
  <si>
    <t>747703</t>
  </si>
  <si>
    <t>ZKUŠEBNÍ PROVOZ</t>
  </si>
  <si>
    <t>HOD</t>
  </si>
  <si>
    <t>747704</t>
  </si>
  <si>
    <t>ZAŠKOLENÍ OBSLUHY</t>
  </si>
  <si>
    <t>747701</t>
  </si>
  <si>
    <t>DOKONČOVACÍ MONTÁŽNÍ PRÁCE NA ELEKTRICKÉM ZAŘÍZENÍ</t>
  </si>
  <si>
    <t>747705</t>
  </si>
  <si>
    <t>MANIPULACE NA ZAŘÍZENÍCH PROVÁDĚNÉ PROVOZOVATELEM</t>
  </si>
  <si>
    <t>747706</t>
  </si>
  <si>
    <t>ZJIŠŤOVÁNÍ STÁVAJÍCÍHO STAVU ROZVODŮ NN</t>
  </si>
  <si>
    <t>747702</t>
  </si>
  <si>
    <t>ÚPRAVA ZAPOJENÍ STÁVAJÍCÍCH KABELOVÝCH SKŘÍNÍ/ROZVADĚČŮ</t>
  </si>
  <si>
    <t>742Z23</t>
  </si>
  <si>
    <t>DEMONTÁŽ KABELOVÉHO VEDENÍ NN</t>
  </si>
  <si>
    <t>743Z71</t>
  </si>
  <si>
    <t>DEMONTÁŽ KABELOVÉ SKŘÍNĚ</t>
  </si>
  <si>
    <t>744Z01</t>
  </si>
  <si>
    <t>DEMONTÁŽ ROZVODNICE NN</t>
  </si>
  <si>
    <t>743Z12</t>
  </si>
  <si>
    <t>DEMONTÁŽ OSVĚTLOVACÍHO STOŽÁRU DRÁŽNÍHO VÝŠKY DO 15 M</t>
  </si>
  <si>
    <t>743Z31</t>
  </si>
  <si>
    <t>DEMONTÁŽ ELEKTROVÝZBROJE OSVĚTLOVACÍHO STOŽÁRU VÝŠKY DO 15 M</t>
  </si>
  <si>
    <t>743Z35</t>
  </si>
  <si>
    <t>DEMONTÁŽ SVÍTIDLA Z OSVĚTLOVACÍHO STOŽÁRU VÝŠKY DO 15 M</t>
  </si>
  <si>
    <t>743Z92</t>
  </si>
  <si>
    <t>DEMONTÁŽ - ODVOZ (NA LIKVIDACI ODPADŮ NEBO JINÉ URČENÉ MÍSTO)</t>
  </si>
  <si>
    <t>T.KM</t>
  </si>
  <si>
    <t>747213</t>
  </si>
  <si>
    <t>CELKOVÁ PROHLÍDKA, ZKOUŠENÍ, MĚŘENÍ A VYHOTOVENÍ VÝCHOZÍ REVIZNÍ ZPRÁVY, PRO OBJEM IN PŘES 500 DO 1000 TIS. KČ</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</si>
  <si>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</si>
  <si>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</si>
  <si>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</si>
  <si>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Součet</t>
  </si>
  <si>
    <t>702111</t>
  </si>
  <si>
    <t>KABELOVÝ ŽLAB ZEMNÍ VČETNĚ KRYTU SVĚTLÉ ŠÍŘKY DO 120 MM</t>
  </si>
  <si>
    <t>702222</t>
  </si>
  <si>
    <t>KABELOVÁ CHRÁNIČKA ZEMNÍ UV STABILNÍ DN PŘES 100 DO 200 MM</t>
  </si>
  <si>
    <t>702311</t>
  </si>
  <si>
    <t>ZAKRYTÍ KABELŮ VÝSTRAŽNOU FÓLIÍ ŠÍŘKY DO 20 CM</t>
  </si>
  <si>
    <t>Materiál zemní: folie nad trasu nn šířky 20cm = 304m</t>
  </si>
  <si>
    <t>709210</t>
  </si>
  <si>
    <t>KŘIŽOVATKA KABELOVÝCH VEDENÍ SE STÁVAJÍCÍ INŽENÝRSKOU SÍTÍ (KABELEM, POTRUBÍM APOD.)</t>
  </si>
  <si>
    <t>701001</t>
  </si>
  <si>
    <t>OZNAČOVACÍ ŠTÍTEK KABELOVÉHO VEDENÍ, SPOJKY NEBO KABELOVÉ SKŘÍNĚ (VČETNĚ OBJÍMKY)</t>
  </si>
  <si>
    <t>RUČNÍ VÝKOP SONDY V ZEMINĚ DO I.TŘ., VČ. ZÁHOZU, ÚPRAVY POVRCHU A ODVOZU</t>
  </si>
  <si>
    <t>M3</t>
  </si>
  <si>
    <t>703752</t>
  </si>
  <si>
    <t>PROTIPOŽÁRNÍ UCPÁVKA STĚNOU/STROPEM, TL DO 50CM, DO EI 90 MIN.</t>
  </si>
  <si>
    <t>M2</t>
  </si>
  <si>
    <t>703762</t>
  </si>
  <si>
    <t>KABELOVÁ UCPÁVKA VODĚ ODOLNÁ PRO VNITŘNÍ PRŮMĚR OTVORU 65 - 110MM</t>
  </si>
  <si>
    <t>13273</t>
  </si>
  <si>
    <t>HLOUBENÍ RÝH ŠÍŘ DO 2M PAŽ I NEPAŽ TŘ. I</t>
  </si>
  <si>
    <t>popis položky</t>
  </si>
  <si>
    <t>Technická specifikace položky odpovídá příslušné cenové soustavě.</t>
  </si>
  <si>
    <t>2018_OTSKP</t>
  </si>
  <si>
    <t>132738</t>
  </si>
  <si>
    <t>HLOUBENÍ RÝH ŠÍŘ DO 2M PAŽ I NEPAŽ TŘ. I, ODVOZ DO 20KM</t>
  </si>
  <si>
    <t>13173</t>
  </si>
  <si>
    <t>HLOUBENÍ JAM ZAPAŽ I NEPAŽ TŘ. I</t>
  </si>
  <si>
    <t>131738</t>
  </si>
  <si>
    <t>HLOUBENÍ JAM ZAPAŽ I NEPAŽ TŘ. I, ODVOZ DO 20KM</t>
  </si>
  <si>
    <t>132739</t>
  </si>
  <si>
    <t>PŘÍPLATEK ZA DALŠÍ 1KM DOPRAVY ZEMINY</t>
  </si>
  <si>
    <t>Odvoz do vzdálenosti dalších 15km</t>
  </si>
  <si>
    <t>17411</t>
  </si>
  <si>
    <t>ZÁSYP JAM A RÝH ZEMINOU SE ZHUTNĚNÍM</t>
  </si>
  <si>
    <t>BETONOVÝ ZÁKLAD DO ROSTLÉ ZEMINY DO BEDNĚNÍ PRO STOŽÁR / VĚŽ, VČETNĚ OCEL. VÝSTUŽE A STOŽÁROVÉHO POUZDRA / ZÁKLADOVÉ KONSTRUKCE</t>
  </si>
  <si>
    <t>966158</t>
  </si>
  <si>
    <t>BOURÁNÍ KONSTRUKCÍ Z PROST BETONU S ODVOZEM DO 20KM</t>
  </si>
  <si>
    <t>96615B</t>
  </si>
  <si>
    <t>BOURÁNÍ KONSTRUKCÍ Z PROSTÉHO BETONU - DOPRAVA</t>
  </si>
  <si>
    <t>TKM</t>
  </si>
  <si>
    <t>18110</t>
  </si>
  <si>
    <t>ÚPRAVA PLÁNĚ SE ZHUTNĚNÍM V HORNINĚ TŘ. I</t>
  </si>
  <si>
    <t>015111</t>
  </si>
  <si>
    <t>POPLATKY ZA LIKVIDACŮ ODPADŮ NEKONTAMINOVANÝCH - 17 05 04  VYTĚŽENÉ ZEMINY A HORNINY -  I. TŘÍDA TĚŽITELNOSTI</t>
  </si>
  <si>
    <t>T</t>
  </si>
  <si>
    <t>015140</t>
  </si>
  <si>
    <t>POPLATKY ZA LIKVIDACŮ ODPADŮ NEKONTAMINOVANÝCH - 17 01 01  BETON Z DEMOLIC OBJEKTŮ, ZÁKLADŮ TV</t>
  </si>
  <si>
    <t>015310</t>
  </si>
  <si>
    <t xml:space="preserve">POPLATKY ZA LIKVIDACŮ ODPADŮ NEKONTAMINOVANÝCH - 16 02 14  ELEKTROŠROT (VYŘAZENÁ EL. ZAŘÍZENÍ A PŘÍSTR. - AL, CU A VZ. KOVY) </t>
  </si>
  <si>
    <t>015420</t>
  </si>
  <si>
    <t>POPLATKY ZA LIKVIDACŮ ODPADŮ NEKONTAMINOVANÝCH - 17 06 04  ZBYTKY IZOLAČNÍCH MATERIÁLŮ</t>
  </si>
  <si>
    <t>015220</t>
  </si>
  <si>
    <t>POPLATKY ZA LIKVIDACŮ ODPADŮ NEKONTAMINOVANÝCH - 17 01 01  KŮLY A SLOUPY BETONOVÉ</t>
  </si>
  <si>
    <t>Silnoproudé rozvody</t>
  </si>
  <si>
    <t>74</t>
  </si>
  <si>
    <t>Všeobecné práce pro silnoproud a slaboproud</t>
  </si>
  <si>
    <t>70</t>
  </si>
  <si>
    <t>Hloubené vykopávky</t>
  </si>
  <si>
    <t>13</t>
  </si>
  <si>
    <t>Konstrukce ze zemin</t>
  </si>
  <si>
    <t>17</t>
  </si>
  <si>
    <t>Základy</t>
  </si>
  <si>
    <t>2</t>
  </si>
  <si>
    <t>Bourání, demontáže, odstranění drážních konstrukcí - vyjma úzkokolejek</t>
  </si>
  <si>
    <t>96</t>
  </si>
  <si>
    <t>Povrchové úpravy terénu (i vegetační)</t>
  </si>
  <si>
    <t>18</t>
  </si>
  <si>
    <t>0</t>
  </si>
  <si>
    <t>Všeobecné konstrukce a práce</t>
  </si>
  <si>
    <t>ROZVADĚČ PRO DRÁŽNÍ OSVĚTLENÍ SILOVÝ NAPÁJECÍ BEZ PLC ŘÍDÍCÍHO SYSTÉMU DO 6 KUSŮ TŘÍFÁZOVÝCH VĚTVÍ</t>
  </si>
  <si>
    <t>743621</t>
  </si>
  <si>
    <t>747214</t>
  </si>
  <si>
    <t>GEODETICKÉ ZAMĚŘENÍ</t>
  </si>
  <si>
    <t>1. Položka obsahuje:
 –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
– doprava do 100+100 km
 – technický popis viz. projektová dokumentace
2. Položka neobsahuje:
 - x
3. Způsob měření:
- x</t>
  </si>
  <si>
    <t>R02911-02</t>
  </si>
  <si>
    <t>R701BAC-03</t>
  </si>
  <si>
    <t>R701BBB-04</t>
  </si>
  <si>
    <t>Kabely: CYKY-J 7x2,5 = 265m</t>
  </si>
  <si>
    <t>Kabely: CYKY 4x35 = 10ks; CYKY 4x25 = 4ks</t>
  </si>
  <si>
    <t>Kabely: CYKY 5x16 = 12ks; CYKY 3x16 = 4ks; CYKY 4x10 = 4ks; CYKY 5x6 = 18ks; CYKY 4x4 = 24ks</t>
  </si>
  <si>
    <t>Kabely: CYKY 5x2,5 = 4ks; CYKY 5x1,5 = 2ks</t>
  </si>
  <si>
    <t>Viz: příloha dokumentace č.8, č.14 - Rozvaděče: KS1, KS2</t>
  </si>
  <si>
    <t>R743D21-05</t>
  </si>
  <si>
    <t>ROZVADĚČ JISTÍCÍ KOMPAKTNÍ PILÍŘOVÝ DO 6KS JIŠTĚNÝCH VÝVODŮ</t>
  </si>
  <si>
    <t>Viz: příloha dokumentace č.7, č.14 - Rozvaděče: R1</t>
  </si>
  <si>
    <t>R745B05-01</t>
  </si>
  <si>
    <t>Viz: příloha dokumentace č.1, č.2 - Uzemnění osvětlovacích stožárů = 13ks; Ekvipotenciální práh a uzemnění TO1 = 38m; uzemnění rozvodačů = 3ks</t>
  </si>
  <si>
    <t>Viz: příloha dokumentace č.1, č.2 - Uzemnění osvětlovacích stožárů = 13ks; Ekvipotenciální práh a uzemnění TO1 = 4ks; uzemnění rozvodačů = 3ks</t>
  </si>
  <si>
    <t>Viz: příloha dokumentace č.1, č.2 - Uzemnění osvětlovacích stožárů = 13ks; Ekvipotenciální práh a uzemnění TO1 = 19ks; uzemnění rozvodačů = 3ks</t>
  </si>
  <si>
    <t>Viz: příloha dokumentace č.10, č.14 - Rozvaděče: R1p</t>
  </si>
  <si>
    <t>Viz příloha dokumentace č.1, 1.2: Osvětlovací stožár sklopný výšky 6m dle specifikace = 13ks</t>
  </si>
  <si>
    <t>Viz příloha dokumentace č.1, 1.2: Výložník jednoramenný na stěnu délka vyložení 0,2m dle specifikace = 11ks</t>
  </si>
  <si>
    <t>Popis osvětlovacího stožáru = 13ks</t>
  </si>
  <si>
    <t>Viz příloha dokumentace č.1, 1.2: Svítidlo drážní LED 46W, 7000lm dle specifikace = 1ks</t>
  </si>
  <si>
    <t>Viz příloha dokumentace č.1, 1.2: Svítidlo drážní LED 41,5W, 6000lm dle specifikace = 15ks; Svítidlo drážní LED 21W, 3000lm, dle specifikace = 8ks</t>
  </si>
  <si>
    <t>Viz příloha dokumentace č.1, 1.2: Svítidlo drážní LED na sklopný stožár = 13ks</t>
  </si>
  <si>
    <t>Viz příloha dokumentace č.1, 1.2: Svítidlo drážní LED na stěnu = 11ks</t>
  </si>
  <si>
    <t xml:space="preserve">Stávající kabelové vedení - max. 500m; provizorní kabelové vedení = 1073m </t>
  </si>
  <si>
    <t>Provizorní rozvaděč = 1ks</t>
  </si>
  <si>
    <t>Stávající zařízení = 24ks</t>
  </si>
  <si>
    <t>Stávající zařízení = 2ks</t>
  </si>
  <si>
    <t>Materiál zemní: plastový žlab světlé šířky 100mm = 158m</t>
  </si>
  <si>
    <t>Materiál zemní: trubka korugovaná ohebná DN110mm = 474m</t>
  </si>
  <si>
    <t>ZAKRYTÍ KABELŮ VÝSTRAŽNOU FÓLIÍ ŠÍŘKY PŘES 20 DO 40 CM</t>
  </si>
  <si>
    <t>702312</t>
  </si>
  <si>
    <t>Materiál zemní: folie nad trasu nn šířky 30cm = 171m</t>
  </si>
  <si>
    <t>Viz část soupisu prací a materiálu - díl 74 Silnoproudé rozvody: ukončení kabelového vedení, kabelové skříně, rozvaděče nn</t>
  </si>
  <si>
    <t>744218</t>
  </si>
  <si>
    <t>KABELOVÁ SKŘÍŇ VENKOVNÍ PRÁZDNÁ PLASTOVÁ V KOMPAKTNÍM PILÍŘI, MIN. IP 44, - PŘÍPLATEK ZA POVRCHOVOU ÚPRAVU LAKOVÁNÍM</t>
  </si>
  <si>
    <t>Rozvaděče RE1, R1, KS1, KS2, ZS1; viz přílohy dokumentace č.7, č.8, č.9, č.10, č14</t>
  </si>
  <si>
    <t>R-položka</t>
  </si>
  <si>
    <t>rýha o rozměru (m) 0,35*0,8*89+0,5*1,2*82+0,5*1,2*42+0,35*0,8*136+0,35*0,8*12+0,35*0,8*53+0,5*1,2*26+0,35*0,8*22 v rozsahu podílu výkopu bez odvozu přebyt. materiálu, viz příloha dokumentace č.1, č.2, č.4</t>
  </si>
  <si>
    <t>rýha o rozměru (m) 0,35*0,8*89+0,5*1,2*82+0,5*1,2*42+0,35*0,8*136+0,35*0,8*12+0,35*0,8*53+0,5*1,2*26+0,35*0,8*22 v rozsahu podílu výkopu s odvozem přebyt. materiálu, viz příloha dokumentace č.1, č.2, č.4</t>
  </si>
  <si>
    <t>Viz: příloha dokumentace č.1 - Demolice stávajících základů osvětlovacích stožárů do hl.1m = 24ks</t>
  </si>
  <si>
    <t>hloubení jam pro: 1x plocha pro TO1 a ekvipotenciální práh - 5x6x0,3m, 13x základ osvětlovacího stožáru v. 6m v rozsahu podílu výkopu s odvozem přebyt. materiálu, viz příloha dokumentace č.2, č.12, č.14</t>
  </si>
  <si>
    <t>17481</t>
  </si>
  <si>
    <t>ZÁSYP JAM A RÝH Z NAKUPOVANÝCH MATERIÁLŮ</t>
  </si>
  <si>
    <t>součást provizorních opatření po dobu výstavby</t>
  </si>
  <si>
    <t>zásyp štěrkem 1x plochy pro TO1 a ekvipotenciální práh - 5x6x0,3m, viz příloha dokumentace č.1</t>
  </si>
  <si>
    <t>úprava po dokončení kabelové trasy o rozměru (m): 0,35*89+0,5*82+0,5*42+0,35*136+0,35*12+0,35*53+0,5*26+0,35*22</t>
  </si>
  <si>
    <t>Viz: příloha dokumentace č.1, 12 - základ 13x osvětlovacího stožáru v.6m dle specifikace</t>
  </si>
  <si>
    <t>hloubení jam pro: 6x rozvaděč NN v rozsahu podílu výkopu bez odvozu přebyt. materiálu, 13x základ osvětlovacího stožáru v. 6m v rozsahu podílu výkopu bez odvozu přebyt. materiálu, viz příloha dokumentace č.1, č.3, č.7, č.8, č.9, č.12</t>
  </si>
  <si>
    <t>rýha o rozměru (m) 0,35*0,8*89+0,5*1,2*82+0,5*1,2*42+0,35*0,8*136+0,35*0,8*12+0,35*0,8*53+0,5*1,2*26+0,35*0,8*22; jáma pro 6x rozvaděč NN;  viz příloha dokumentace č.1, č.2, č.3, č.4, č.5, č.7, č.8, č.9, č.10</t>
  </si>
  <si>
    <t>1. Položka obsahuje:
 – instalaci do terénu vč. základového dílu a zapojení
 – technický popis viz. projektová dokumentace
2. Položka neobsahuje:
 – zemní práce
3. Způsob měření:
Udává se počet kusů kompletní konstrukce nebo práce.</t>
  </si>
  <si>
    <t>KABELOVÁ PŘÍCHYTKA VN VČETNĚ UPEVNĚNÍ A PŘÍSLUŠENSTVÍ PRO ROZSAH UPNUTÍ DO 25 MM</t>
  </si>
  <si>
    <t>703741</t>
  </si>
  <si>
    <t>703742</t>
  </si>
  <si>
    <t>KABELOVÁ PŘÍCHYTKA VN VČETNĚ UPEVNĚNÍ A PŘÍSLUŠENSTVÍ PRO ROZSAH UPNUTÍ OD 26 DO 50 MM</t>
  </si>
  <si>
    <t>Viz příloha dokumentace č.1.1, č.11</t>
  </si>
  <si>
    <t>Odvoz do vzdálenosti dalších 8km</t>
  </si>
  <si>
    <t>Odvoz do vzdálenosti max. 28km</t>
  </si>
  <si>
    <t>Kabely: CYKY-J 4x25 = 113m</t>
  </si>
  <si>
    <t>R742H13-08</t>
  </si>
  <si>
    <t>Kabely: CYKY-J 4x35 = 146m</t>
  </si>
  <si>
    <t>R742H13-09</t>
  </si>
  <si>
    <t>Kabely: CYKY-O 4x35 = 23m</t>
  </si>
  <si>
    <t>742H12-10</t>
  </si>
  <si>
    <t>Kabely: CYKY-J 5x16 = 880m</t>
  </si>
  <si>
    <t>R742H12-11</t>
  </si>
  <si>
    <t>Kabely: CYKY-J 4x10 = 10m</t>
  </si>
  <si>
    <t>R742H12-12</t>
  </si>
  <si>
    <t>Kabely: CYKY-J 5x6 = 1256m</t>
  </si>
  <si>
    <t>R742H12-13</t>
  </si>
  <si>
    <t>Kabely: CYKY-O 4x4 = 575m</t>
  </si>
  <si>
    <t>Kabely: CYKY-J 3x16 = 273m</t>
  </si>
  <si>
    <t>R742G12-14</t>
  </si>
  <si>
    <t>Kabely: CYKY-O 2x4 = 136m</t>
  </si>
  <si>
    <t>Kabely: CYKY-J 5x2,5 = 278m</t>
  </si>
  <si>
    <t>Kabely: CYKY-J 5x1,5 = 100m</t>
  </si>
  <si>
    <t>R742H11-15</t>
  </si>
  <si>
    <t>1. Položka obsahuje:
 – manipulace a uložení kabelu (do země, chráničky, kanálu, na rošty, na TV a pod.)
2. Položka neobsahuje:
 – příchytky, spojky, koncovky, chráničky apod.
3. Způsob měření:
Měří se metr délkový.</t>
  </si>
  <si>
    <t>1. Položka obsahuje: Základ z prostého nebo armovaného betonu, ocel. výztuž, stožárové pouzdro nebo základovou konstrukci, včetně dopravy směsi a konstrukčního materiálu k základu, zhotovení bednění, armování a provedení betonáže. Dále obsahuje cenu za pom. mechanismy včetně všech ostatních vedlejších nákladů.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</si>
</sst>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80">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8" fillId="0" borderId="0" xfId="0" applyFont="1" applyFill="1" applyAlignment="1" applyProtection="1">
      <alignment vertical="center"/>
    </xf>
    <xf numFmtId="0" fontId="8" fillId="0" borderId="37" xfId="0" applyFont="1" applyBorder="1" applyAlignment="1" applyProtection="1">
      <alignment vertical="center"/>
      <protection locked="0"/>
    </xf>
    <xf numFmtId="0" fontId="8" fillId="0" borderId="15" xfId="0" applyFont="1" applyBorder="1" applyAlignment="1" applyProtection="1">
      <alignment vertical="center"/>
      <protection locked="0"/>
    </xf>
    <xf numFmtId="0" fontId="8" fillId="0" borderId="15"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8" fillId="0" borderId="0" xfId="0" applyFont="1" applyFill="1" applyBorder="1" applyAlignment="1" applyProtection="1">
      <alignment vertical="center"/>
      <protection locked="0"/>
    </xf>
    <xf numFmtId="1" fontId="8" fillId="6" borderId="33" xfId="0" applyNumberFormat="1" applyFont="1" applyFill="1" applyBorder="1" applyAlignment="1" applyProtection="1">
      <alignment horizontal="center" vertical="center"/>
    </xf>
    <xf numFmtId="49" fontId="8" fillId="0" borderId="5" xfId="0" applyNumberFormat="1" applyFont="1" applyFill="1" applyBorder="1" applyAlignment="1" applyProtection="1">
      <alignment horizontal="center" vertical="center"/>
      <protection locked="0"/>
    </xf>
    <xf numFmtId="49" fontId="8" fillId="6" borderId="5" xfId="0" applyNumberFormat="1" applyFont="1" applyFill="1" applyBorder="1" applyAlignment="1" applyProtection="1">
      <alignment horizontal="center" vertical="center"/>
      <protection locked="0"/>
    </xf>
    <xf numFmtId="165" fontId="8" fillId="0" borderId="5" xfId="0" applyNumberFormat="1" applyFont="1" applyFill="1" applyBorder="1" applyAlignment="1" applyProtection="1">
      <alignment horizontal="center" vertical="center"/>
      <protection locked="0"/>
    </xf>
    <xf numFmtId="166" fontId="8" fillId="0" borderId="5" xfId="0" applyNumberFormat="1" applyFont="1" applyFill="1" applyBorder="1" applyAlignment="1" applyProtection="1">
      <alignment horizontal="center" vertical="center"/>
      <protection locked="0"/>
    </xf>
    <xf numFmtId="165" fontId="8" fillId="0" borderId="0" xfId="0" applyNumberFormat="1" applyFont="1" applyFill="1" applyBorder="1" applyAlignment="1" applyProtection="1">
      <alignment vertical="center"/>
      <protection locked="0"/>
    </xf>
    <xf numFmtId="0" fontId="8" fillId="0" borderId="35" xfId="0" applyFont="1" applyBorder="1" applyAlignment="1" applyProtection="1">
      <alignment vertical="center"/>
      <protection locked="0"/>
    </xf>
    <xf numFmtId="0" fontId="8" fillId="0" borderId="0" xfId="0"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8" fillId="0" borderId="36" xfId="0" applyFont="1" applyBorder="1" applyAlignment="1" applyProtection="1">
      <alignment horizontal="center" vertical="center"/>
      <protection locked="0"/>
    </xf>
    <xf numFmtId="165" fontId="8" fillId="0" borderId="0" xfId="0" applyNumberFormat="1" applyFont="1" applyBorder="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protection locked="0"/>
    </xf>
    <xf numFmtId="49" fontId="8" fillId="3" borderId="19" xfId="2" applyNumberFormat="1" applyFont="1" applyFill="1" applyBorder="1" applyAlignment="1" applyProtection="1">
      <alignment vertical="center" wrapText="1" shrinkToFi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100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366"/>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6" t="s">
        <v>90</v>
      </c>
      <c r="B1" s="152" t="s">
        <v>133</v>
      </c>
      <c r="C1" s="153"/>
      <c r="D1" s="73"/>
      <c r="E1" s="73"/>
      <c r="F1" s="75" t="s">
        <v>81</v>
      </c>
      <c r="G1" s="73"/>
      <c r="H1" s="74"/>
      <c r="I1" s="41"/>
      <c r="J1" s="42"/>
      <c r="K1" s="42"/>
      <c r="L1" s="43" t="str">
        <f>D3</f>
        <v>SO 361</v>
      </c>
      <c r="M1" s="90" t="s">
        <v>119</v>
      </c>
      <c r="N1" s="91">
        <v>4055</v>
      </c>
      <c r="O1" s="92">
        <f>K2/N1</f>
        <v>0</v>
      </c>
      <c r="P1" s="93"/>
      <c r="Q1" s="94" t="s">
        <v>123</v>
      </c>
      <c r="R1" s="94"/>
    </row>
    <row r="2" spans="1:19" s="13" customFormat="1" ht="57" customHeight="1" thickTop="1" thickBot="1" x14ac:dyDescent="0.4">
      <c r="B2" s="176" t="s">
        <v>9</v>
      </c>
      <c r="C2" s="177"/>
      <c r="D2" s="45"/>
      <c r="E2" s="46"/>
      <c r="F2" s="87" t="s">
        <v>134</v>
      </c>
      <c r="G2" s="44"/>
      <c r="H2" s="72"/>
      <c r="I2" s="178" t="s">
        <v>24</v>
      </c>
      <c r="J2" s="179"/>
      <c r="K2" s="154">
        <f>SUMIFS(L:L,B:B,"SOUČET")</f>
        <v>0</v>
      </c>
      <c r="L2" s="155"/>
      <c r="M2" s="95" t="s">
        <v>120</v>
      </c>
      <c r="N2" s="96" t="s">
        <v>121</v>
      </c>
      <c r="O2" s="97" t="s">
        <v>122</v>
      </c>
      <c r="Q2" s="98">
        <f>SUMIFS(L:L,A:A,"P")</f>
        <v>0</v>
      </c>
      <c r="R2" s="98"/>
      <c r="S2" s="93"/>
    </row>
    <row r="3" spans="1:19" s="13" customFormat="1" ht="42.75" customHeight="1" thickTop="1" thickBot="1" x14ac:dyDescent="0.4">
      <c r="B3" s="28" t="s">
        <v>30</v>
      </c>
      <c r="C3" s="29"/>
      <c r="D3" s="151" t="s">
        <v>137</v>
      </c>
      <c r="E3" s="151"/>
      <c r="F3" s="108" t="s">
        <v>138</v>
      </c>
      <c r="G3" s="47"/>
      <c r="H3" s="48"/>
      <c r="I3" s="56"/>
      <c r="J3" s="55"/>
      <c r="K3" s="138"/>
      <c r="L3" s="139"/>
      <c r="Q3" s="99">
        <f>$K$2-Q2</f>
        <v>0</v>
      </c>
      <c r="R3" s="99"/>
      <c r="S3" s="93" t="s">
        <v>125</v>
      </c>
    </row>
    <row r="4" spans="1:19" s="13" customFormat="1" ht="18" customHeight="1" thickTop="1" x14ac:dyDescent="0.35">
      <c r="B4" s="160" t="s">
        <v>18</v>
      </c>
      <c r="C4" s="161"/>
      <c r="D4" s="141"/>
      <c r="E4" s="66" t="s">
        <v>65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Rozvodny vn, nn, osvětlení a dálkové ovládání odpojovačů</v>
      </c>
      <c r="G4" s="38"/>
      <c r="H4" s="39"/>
      <c r="I4" s="173" t="s">
        <v>26</v>
      </c>
      <c r="J4" s="174"/>
      <c r="K4" s="64"/>
      <c r="L4" s="65"/>
      <c r="Q4" s="13" t="s">
        <v>126</v>
      </c>
    </row>
    <row r="5" spans="1:19" s="13" customFormat="1" ht="18" customHeight="1" x14ac:dyDescent="0.35">
      <c r="B5" s="11" t="s">
        <v>25</v>
      </c>
      <c r="C5" s="10"/>
      <c r="D5" s="10"/>
      <c r="E5" s="66" t="s">
        <v>99</v>
      </c>
      <c r="F5" s="162" t="str">
        <f>IF((E5="Stádium 2"),"  Dokumentace pro územní řízení - DUR",(IF((E5="Stádium 3"),"  Projektová dokumentace (DOS/DSP)","")))</f>
        <v xml:space="preserve">  Projektová dokumentace (DOS/DSP)</v>
      </c>
      <c r="G5" s="162"/>
      <c r="H5" s="163"/>
      <c r="I5" s="140" t="s">
        <v>100</v>
      </c>
      <c r="J5" s="141"/>
      <c r="K5" s="63" t="s">
        <v>136</v>
      </c>
      <c r="L5" s="49"/>
    </row>
    <row r="6" spans="1:19" s="13" customFormat="1" ht="18" customHeight="1" x14ac:dyDescent="0.3">
      <c r="B6" s="11" t="s">
        <v>17</v>
      </c>
      <c r="C6" s="10"/>
      <c r="D6" s="10"/>
      <c r="E6" s="63" t="s">
        <v>97</v>
      </c>
      <c r="F6" s="142"/>
      <c r="G6" s="142"/>
      <c r="H6" s="143"/>
      <c r="I6" s="140" t="s">
        <v>20</v>
      </c>
      <c r="J6" s="141"/>
      <c r="K6" s="63" t="s">
        <v>135</v>
      </c>
      <c r="L6" s="49"/>
      <c r="O6" s="53"/>
    </row>
    <row r="7" spans="1:19" s="13" customFormat="1" ht="18" customHeight="1" x14ac:dyDescent="0.25">
      <c r="B7" s="164" t="s">
        <v>21</v>
      </c>
      <c r="C7" s="165"/>
      <c r="D7" s="165"/>
      <c r="E7" s="67">
        <v>43586</v>
      </c>
      <c r="F7" s="144" t="s">
        <v>16</v>
      </c>
      <c r="G7" s="145"/>
      <c r="H7" s="146"/>
      <c r="I7" s="172" t="s">
        <v>23</v>
      </c>
      <c r="J7" s="161"/>
      <c r="K7" s="62">
        <v>2018</v>
      </c>
      <c r="L7" s="50"/>
      <c r="O7" s="54"/>
    </row>
    <row r="8" spans="1:19" s="13" customFormat="1" ht="19.5" customHeight="1" thickBot="1" x14ac:dyDescent="0.4">
      <c r="B8" s="147" t="s">
        <v>22</v>
      </c>
      <c r="C8" s="148"/>
      <c r="D8" s="148"/>
      <c r="E8" s="68">
        <v>44180</v>
      </c>
      <c r="F8" s="58" t="s">
        <v>98</v>
      </c>
      <c r="G8" s="149" t="s">
        <v>139</v>
      </c>
      <c r="H8" s="150"/>
      <c r="I8" s="175" t="s">
        <v>15</v>
      </c>
      <c r="J8" s="165"/>
      <c r="K8" s="109">
        <v>43490</v>
      </c>
      <c r="L8" s="51"/>
    </row>
    <row r="9" spans="1:19" s="13" customFormat="1" ht="9.75" customHeight="1" x14ac:dyDescent="0.35">
      <c r="B9" s="170" t="str">
        <f>F2</f>
        <v>Modernizace TNS Týniště nad Orlicí (Voklik)</v>
      </c>
      <c r="C9" s="171"/>
      <c r="D9" s="171"/>
      <c r="E9" s="171"/>
      <c r="F9" s="171"/>
      <c r="G9" s="171"/>
      <c r="H9" s="171"/>
      <c r="I9" s="171"/>
      <c r="J9" s="171"/>
      <c r="K9" s="19" t="str">
        <f>$I$5</f>
        <v>ISPROFOND:</v>
      </c>
      <c r="L9" s="52" t="str">
        <f>K5</f>
        <v>5523720005</v>
      </c>
    </row>
    <row r="10" spans="1:19" s="13" customFormat="1" ht="15" customHeight="1" x14ac:dyDescent="0.35">
      <c r="B10" s="166" t="s">
        <v>10</v>
      </c>
      <c r="C10" s="158" t="s">
        <v>0</v>
      </c>
      <c r="D10" s="158" t="s">
        <v>1</v>
      </c>
      <c r="E10" s="158" t="s">
        <v>11</v>
      </c>
      <c r="F10" s="168" t="s">
        <v>27</v>
      </c>
      <c r="G10" s="168" t="s">
        <v>2</v>
      </c>
      <c r="H10" s="168" t="s">
        <v>3</v>
      </c>
      <c r="I10" s="158" t="s">
        <v>12</v>
      </c>
      <c r="J10" s="158" t="s">
        <v>13</v>
      </c>
      <c r="K10" s="156" t="s">
        <v>89</v>
      </c>
      <c r="L10" s="157"/>
    </row>
    <row r="11" spans="1:19" s="13" customFormat="1" ht="15" customHeight="1" x14ac:dyDescent="0.35">
      <c r="B11" s="166"/>
      <c r="C11" s="158"/>
      <c r="D11" s="158"/>
      <c r="E11" s="158"/>
      <c r="F11" s="168"/>
      <c r="G11" s="168"/>
      <c r="H11" s="168"/>
      <c r="I11" s="158"/>
      <c r="J11" s="158"/>
      <c r="K11" s="156"/>
      <c r="L11" s="157"/>
    </row>
    <row r="12" spans="1:19" s="13" customFormat="1" ht="12.75" customHeight="1" thickBot="1" x14ac:dyDescent="0.4">
      <c r="B12" s="167"/>
      <c r="C12" s="159"/>
      <c r="D12" s="159"/>
      <c r="E12" s="159"/>
      <c r="F12" s="169"/>
      <c r="G12" s="169"/>
      <c r="H12" s="169"/>
      <c r="I12" s="159"/>
      <c r="J12" s="159"/>
      <c r="K12" s="20" t="s">
        <v>14</v>
      </c>
      <c r="L12" s="21" t="s">
        <v>4</v>
      </c>
    </row>
    <row r="13" spans="1:19" s="1" customFormat="1" ht="13.5" thickBot="1" x14ac:dyDescent="0.4">
      <c r="A13" s="70" t="s">
        <v>29</v>
      </c>
      <c r="B13" s="101" t="s">
        <v>19</v>
      </c>
      <c r="C13" s="102" t="s">
        <v>290</v>
      </c>
      <c r="D13" s="103"/>
      <c r="E13" s="103"/>
      <c r="F13" s="102" t="s">
        <v>289</v>
      </c>
      <c r="G13" s="104"/>
      <c r="H13" s="104"/>
      <c r="I13" s="104"/>
      <c r="J13" s="105"/>
      <c r="K13" s="104"/>
      <c r="L13" s="106"/>
    </row>
    <row r="14" spans="1:19" s="123" customFormat="1" ht="11" thickBot="1" x14ac:dyDescent="0.4">
      <c r="A14" s="118" t="s">
        <v>6</v>
      </c>
      <c r="B14" s="124">
        <f>1+MAX($B$13:B13)</f>
        <v>1</v>
      </c>
      <c r="C14" s="125" t="s">
        <v>140</v>
      </c>
      <c r="D14" s="126"/>
      <c r="E14" s="125" t="s">
        <v>258</v>
      </c>
      <c r="F14" s="79" t="s">
        <v>141</v>
      </c>
      <c r="G14" s="125" t="s">
        <v>142</v>
      </c>
      <c r="H14" s="127">
        <v>113</v>
      </c>
      <c r="I14" s="128"/>
      <c r="J14" s="127" t="str">
        <f>IF(ISNUMBER(I14),ROUND(H14*I14,3),"")</f>
        <v/>
      </c>
      <c r="K14" s="61"/>
      <c r="L14" s="76">
        <f>ROUND(H14*K14,2)</f>
        <v>0</v>
      </c>
    </row>
    <row r="15" spans="1:19" s="123" customFormat="1" x14ac:dyDescent="0.35">
      <c r="A15" s="118" t="s">
        <v>5</v>
      </c>
      <c r="B15" s="130"/>
      <c r="C15" s="131"/>
      <c r="D15" s="131"/>
      <c r="E15" s="131"/>
      <c r="F15" s="80"/>
      <c r="G15" s="132"/>
      <c r="H15" s="132"/>
      <c r="I15" s="132"/>
      <c r="J15" s="132"/>
      <c r="K15" s="132"/>
      <c r="L15" s="133"/>
    </row>
    <row r="16" spans="1:19" s="123" customFormat="1" x14ac:dyDescent="0.35">
      <c r="A16" s="118" t="s">
        <v>7</v>
      </c>
      <c r="B16" s="130"/>
      <c r="C16" s="131"/>
      <c r="D16" s="131"/>
      <c r="E16" s="131"/>
      <c r="F16" s="81" t="s">
        <v>367</v>
      </c>
      <c r="G16" s="132"/>
      <c r="H16" s="132"/>
      <c r="I16" s="132"/>
      <c r="J16" s="132"/>
      <c r="K16" s="132"/>
      <c r="L16" s="133"/>
    </row>
    <row r="17" spans="1:12" s="123" customFormat="1" ht="10.5" thickBot="1" x14ac:dyDescent="0.4">
      <c r="A17" s="118" t="s">
        <v>8</v>
      </c>
      <c r="B17" s="119"/>
      <c r="C17" s="120"/>
      <c r="D17" s="120"/>
      <c r="E17" s="120"/>
      <c r="F17" s="107" t="s">
        <v>130</v>
      </c>
      <c r="G17" s="121"/>
      <c r="H17" s="121"/>
      <c r="I17" s="121"/>
      <c r="J17" s="121"/>
      <c r="K17" s="121"/>
      <c r="L17" s="122"/>
    </row>
    <row r="18" spans="1:12" s="123" customFormat="1" ht="11" thickBot="1" x14ac:dyDescent="0.4">
      <c r="A18" s="118" t="s">
        <v>6</v>
      </c>
      <c r="B18" s="124">
        <f>1+MAX($B$13:B17)</f>
        <v>2</v>
      </c>
      <c r="C18" s="125" t="s">
        <v>368</v>
      </c>
      <c r="D18" s="126"/>
      <c r="E18" s="125" t="s">
        <v>346</v>
      </c>
      <c r="F18" s="79" t="s">
        <v>141</v>
      </c>
      <c r="G18" s="125" t="s">
        <v>142</v>
      </c>
      <c r="H18" s="127">
        <v>146</v>
      </c>
      <c r="I18" s="128"/>
      <c r="J18" s="127" t="str">
        <f>IF(ISNUMBER(I18),ROUND(H18*I18,3),"")</f>
        <v/>
      </c>
      <c r="K18" s="61"/>
      <c r="L18" s="76">
        <f>ROUND(H18*K18,2)</f>
        <v>0</v>
      </c>
    </row>
    <row r="19" spans="1:12" s="123" customFormat="1" x14ac:dyDescent="0.35">
      <c r="A19" s="118" t="s">
        <v>5</v>
      </c>
      <c r="B19" s="130"/>
      <c r="C19" s="131"/>
      <c r="D19" s="131"/>
      <c r="E19" s="131"/>
      <c r="F19" s="80"/>
      <c r="G19" s="132"/>
      <c r="H19" s="132"/>
      <c r="I19" s="132"/>
      <c r="J19" s="132"/>
      <c r="K19" s="132"/>
      <c r="L19" s="133"/>
    </row>
    <row r="20" spans="1:12" s="123" customFormat="1" x14ac:dyDescent="0.35">
      <c r="A20" s="118" t="s">
        <v>7</v>
      </c>
      <c r="B20" s="130"/>
      <c r="C20" s="131"/>
      <c r="D20" s="131"/>
      <c r="E20" s="131"/>
      <c r="F20" s="81" t="s">
        <v>369</v>
      </c>
      <c r="G20" s="132"/>
      <c r="H20" s="134"/>
      <c r="I20" s="134"/>
      <c r="J20" s="132"/>
      <c r="K20" s="132"/>
      <c r="L20" s="133"/>
    </row>
    <row r="21" spans="1:12" s="123" customFormat="1" ht="110.5" thickBot="1" x14ac:dyDescent="0.4">
      <c r="A21" s="118" t="s">
        <v>8</v>
      </c>
      <c r="B21" s="119"/>
      <c r="C21" s="120"/>
      <c r="D21" s="120"/>
      <c r="E21" s="120"/>
      <c r="F21" s="107" t="s">
        <v>386</v>
      </c>
      <c r="G21" s="121"/>
      <c r="H21" s="121"/>
      <c r="I21" s="121"/>
      <c r="J21" s="121"/>
      <c r="K21" s="121"/>
      <c r="L21" s="122"/>
    </row>
    <row r="22" spans="1:12" s="123" customFormat="1" ht="11" thickBot="1" x14ac:dyDescent="0.4">
      <c r="A22" s="118" t="s">
        <v>6</v>
      </c>
      <c r="B22" s="124">
        <f>1+MAX($B$13:B21)</f>
        <v>3</v>
      </c>
      <c r="C22" s="125" t="s">
        <v>370</v>
      </c>
      <c r="D22" s="126"/>
      <c r="E22" s="125" t="s">
        <v>346</v>
      </c>
      <c r="F22" s="79" t="s">
        <v>141</v>
      </c>
      <c r="G22" s="125" t="s">
        <v>142</v>
      </c>
      <c r="H22" s="127">
        <v>23</v>
      </c>
      <c r="I22" s="128"/>
      <c r="J22" s="127" t="str">
        <f>IF(ISNUMBER(I22),ROUND(H22*I22,3),"")</f>
        <v/>
      </c>
      <c r="K22" s="61"/>
      <c r="L22" s="76">
        <f>ROUND(H22*K22,2)</f>
        <v>0</v>
      </c>
    </row>
    <row r="23" spans="1:12" s="123" customFormat="1" x14ac:dyDescent="0.35">
      <c r="A23" s="118" t="s">
        <v>5</v>
      </c>
      <c r="B23" s="130"/>
      <c r="C23" s="131"/>
      <c r="D23" s="131"/>
      <c r="E23" s="131"/>
      <c r="F23" s="80"/>
      <c r="G23" s="132"/>
      <c r="H23" s="132"/>
      <c r="I23" s="132"/>
      <c r="J23" s="132"/>
      <c r="K23" s="132"/>
      <c r="L23" s="133"/>
    </row>
    <row r="24" spans="1:12" s="123" customFormat="1" x14ac:dyDescent="0.35">
      <c r="A24" s="118" t="s">
        <v>7</v>
      </c>
      <c r="B24" s="130"/>
      <c r="C24" s="131"/>
      <c r="D24" s="131"/>
      <c r="E24" s="131"/>
      <c r="F24" s="81" t="s">
        <v>371</v>
      </c>
      <c r="G24" s="132"/>
      <c r="H24" s="132"/>
      <c r="I24" s="132"/>
      <c r="J24" s="132"/>
      <c r="K24" s="132"/>
      <c r="L24" s="133"/>
    </row>
    <row r="25" spans="1:12" s="123" customFormat="1" ht="110.5" thickBot="1" x14ac:dyDescent="0.4">
      <c r="A25" s="118" t="s">
        <v>8</v>
      </c>
      <c r="B25" s="119"/>
      <c r="C25" s="120"/>
      <c r="D25" s="120"/>
      <c r="E25" s="120"/>
      <c r="F25" s="107" t="s">
        <v>386</v>
      </c>
      <c r="G25" s="121"/>
      <c r="H25" s="121"/>
      <c r="I25" s="121"/>
      <c r="J25" s="121"/>
      <c r="K25" s="121"/>
      <c r="L25" s="122"/>
    </row>
    <row r="26" spans="1:12" s="123" customFormat="1" ht="11" thickBot="1" x14ac:dyDescent="0.4">
      <c r="A26" s="118" t="s">
        <v>6</v>
      </c>
      <c r="B26" s="124">
        <f>1+MAX($B$13:B25)</f>
        <v>4</v>
      </c>
      <c r="C26" s="125" t="s">
        <v>372</v>
      </c>
      <c r="D26" s="126"/>
      <c r="E26" s="125" t="s">
        <v>258</v>
      </c>
      <c r="F26" s="79" t="s">
        <v>143</v>
      </c>
      <c r="G26" s="125" t="s">
        <v>142</v>
      </c>
      <c r="H26" s="127">
        <v>880</v>
      </c>
      <c r="I26" s="128"/>
      <c r="J26" s="127" t="str">
        <f>IF(ISNUMBER(I26),ROUND(H26*I26,3),"")</f>
        <v/>
      </c>
      <c r="K26" s="61"/>
      <c r="L26" s="76">
        <f>ROUND(H26*K26,2)</f>
        <v>0</v>
      </c>
    </row>
    <row r="27" spans="1:12" s="123" customFormat="1" x14ac:dyDescent="0.35">
      <c r="A27" s="118" t="s">
        <v>5</v>
      </c>
      <c r="B27" s="130"/>
      <c r="C27" s="131"/>
      <c r="D27" s="131"/>
      <c r="E27" s="131"/>
      <c r="F27" s="80"/>
      <c r="G27" s="132"/>
      <c r="H27" s="132"/>
      <c r="I27" s="132"/>
      <c r="J27" s="132"/>
      <c r="K27" s="132"/>
      <c r="L27" s="133"/>
    </row>
    <row r="28" spans="1:12" s="123" customFormat="1" x14ac:dyDescent="0.35">
      <c r="A28" s="118" t="s">
        <v>7</v>
      </c>
      <c r="B28" s="130"/>
      <c r="C28" s="131"/>
      <c r="D28" s="131"/>
      <c r="E28" s="131"/>
      <c r="F28" s="81" t="s">
        <v>373</v>
      </c>
      <c r="G28" s="132"/>
      <c r="H28" s="132"/>
      <c r="I28" s="132"/>
      <c r="J28" s="132"/>
      <c r="K28" s="132"/>
      <c r="L28" s="133"/>
    </row>
    <row r="29" spans="1:12" s="123" customFormat="1" ht="10.5" thickBot="1" x14ac:dyDescent="0.4">
      <c r="A29" s="118" t="s">
        <v>8</v>
      </c>
      <c r="B29" s="119"/>
      <c r="C29" s="120"/>
      <c r="D29" s="120"/>
      <c r="E29" s="120"/>
      <c r="F29" s="107" t="s">
        <v>130</v>
      </c>
      <c r="G29" s="121"/>
      <c r="H29" s="121"/>
      <c r="I29" s="121"/>
      <c r="J29" s="121"/>
      <c r="K29" s="121"/>
      <c r="L29" s="122"/>
    </row>
    <row r="30" spans="1:12" s="123" customFormat="1" ht="13.5" customHeight="1" thickBot="1" x14ac:dyDescent="0.4">
      <c r="A30" s="71" t="s">
        <v>6</v>
      </c>
      <c r="B30" s="77">
        <f>1+MAX($B$13:B29)</f>
        <v>5</v>
      </c>
      <c r="C30" s="59" t="s">
        <v>374</v>
      </c>
      <c r="D30" s="78"/>
      <c r="E30" s="125" t="s">
        <v>346</v>
      </c>
      <c r="F30" s="79" t="s">
        <v>143</v>
      </c>
      <c r="G30" s="59" t="s">
        <v>142</v>
      </c>
      <c r="H30" s="60">
        <v>10</v>
      </c>
      <c r="I30" s="128"/>
      <c r="J30" s="127" t="str">
        <f>IF(ISNUMBER(I30),ROUND(H30*I30,3),"")</f>
        <v/>
      </c>
      <c r="K30" s="61"/>
      <c r="L30" s="76">
        <f>ROUND((ROUND(H30,3))*(ROUND(K30,2)),2)</f>
        <v>0</v>
      </c>
    </row>
    <row r="31" spans="1:12" s="123" customFormat="1" ht="12.75" customHeight="1" x14ac:dyDescent="0.35">
      <c r="A31" s="71" t="s">
        <v>5</v>
      </c>
      <c r="B31" s="15"/>
      <c r="C31" s="12"/>
      <c r="D31" s="12"/>
      <c r="E31" s="12"/>
      <c r="F31" s="80"/>
      <c r="G31" s="6"/>
      <c r="H31" s="6"/>
      <c r="I31" s="6"/>
      <c r="J31" s="6"/>
      <c r="K31" s="6"/>
      <c r="L31" s="16"/>
    </row>
    <row r="32" spans="1:12" s="123" customFormat="1" ht="12.75" customHeight="1" x14ac:dyDescent="0.35">
      <c r="A32" s="71" t="s">
        <v>7</v>
      </c>
      <c r="B32" s="15"/>
      <c r="C32" s="12"/>
      <c r="D32" s="12"/>
      <c r="E32" s="12"/>
      <c r="F32" s="81" t="s">
        <v>375</v>
      </c>
      <c r="G32" s="6"/>
      <c r="H32" s="6"/>
      <c r="I32" s="6"/>
      <c r="J32" s="6"/>
      <c r="K32" s="6"/>
      <c r="L32" s="16"/>
    </row>
    <row r="33" spans="1:12" s="123" customFormat="1" ht="12.75" customHeight="1" thickBot="1" x14ac:dyDescent="0.4">
      <c r="A33" s="71" t="s">
        <v>8</v>
      </c>
      <c r="B33" s="17"/>
      <c r="C33" s="14"/>
      <c r="D33" s="14"/>
      <c r="E33" s="14"/>
      <c r="F33" s="107" t="s">
        <v>386</v>
      </c>
      <c r="G33" s="7"/>
      <c r="H33" s="7"/>
      <c r="I33" s="7"/>
      <c r="J33" s="7"/>
      <c r="K33" s="7"/>
      <c r="L33" s="18"/>
    </row>
    <row r="34" spans="1:12" s="123" customFormat="1" ht="13.5" customHeight="1" thickBot="1" x14ac:dyDescent="0.4">
      <c r="A34" s="71" t="s">
        <v>6</v>
      </c>
      <c r="B34" s="77">
        <f>1+MAX($B$13:B33)</f>
        <v>6</v>
      </c>
      <c r="C34" s="59" t="s">
        <v>376</v>
      </c>
      <c r="D34" s="78"/>
      <c r="E34" s="125" t="s">
        <v>346</v>
      </c>
      <c r="F34" s="79" t="s">
        <v>143</v>
      </c>
      <c r="G34" s="59" t="s">
        <v>142</v>
      </c>
      <c r="H34" s="60">
        <v>1256</v>
      </c>
      <c r="I34" s="128"/>
      <c r="J34" s="127" t="str">
        <f>IF(ISNUMBER(I34),ROUND(H34*I34,3),"")</f>
        <v/>
      </c>
      <c r="K34" s="61"/>
      <c r="L34" s="76">
        <f>ROUND((ROUND(H34,3))*(ROUND(K34,2)),2)</f>
        <v>0</v>
      </c>
    </row>
    <row r="35" spans="1:12" s="123" customFormat="1" ht="12.75" customHeight="1" x14ac:dyDescent="0.35">
      <c r="A35" s="71" t="s">
        <v>5</v>
      </c>
      <c r="B35" s="15"/>
      <c r="C35" s="12"/>
      <c r="D35" s="12"/>
      <c r="E35" s="12"/>
      <c r="F35" s="80"/>
      <c r="G35" s="6"/>
      <c r="H35" s="6"/>
      <c r="I35" s="6"/>
      <c r="J35" s="6"/>
      <c r="K35" s="6"/>
      <c r="L35" s="16"/>
    </row>
    <row r="36" spans="1:12" s="123" customFormat="1" ht="12.75" customHeight="1" x14ac:dyDescent="0.35">
      <c r="A36" s="71" t="s">
        <v>7</v>
      </c>
      <c r="B36" s="15"/>
      <c r="C36" s="12"/>
      <c r="D36" s="12"/>
      <c r="E36" s="12"/>
      <c r="F36" s="81" t="s">
        <v>377</v>
      </c>
      <c r="G36" s="6"/>
      <c r="H36" s="6"/>
      <c r="I36" s="6"/>
      <c r="J36" s="6"/>
      <c r="K36" s="6"/>
      <c r="L36" s="16"/>
    </row>
    <row r="37" spans="1:12" s="123" customFormat="1" ht="12.75" customHeight="1" thickBot="1" x14ac:dyDescent="0.4">
      <c r="A37" s="71" t="s">
        <v>8</v>
      </c>
      <c r="B37" s="17"/>
      <c r="C37" s="14"/>
      <c r="D37" s="14"/>
      <c r="E37" s="14"/>
      <c r="F37" s="107" t="s">
        <v>386</v>
      </c>
      <c r="G37" s="7"/>
      <c r="H37" s="7"/>
      <c r="I37" s="7"/>
      <c r="J37" s="7"/>
      <c r="K37" s="7"/>
      <c r="L37" s="18"/>
    </row>
    <row r="38" spans="1:12" s="123" customFormat="1" ht="13.5" customHeight="1" thickBot="1" x14ac:dyDescent="0.4">
      <c r="A38" s="71" t="s">
        <v>6</v>
      </c>
      <c r="B38" s="77">
        <f>1+MAX($B$13:B37)</f>
        <v>7</v>
      </c>
      <c r="C38" s="59" t="s">
        <v>378</v>
      </c>
      <c r="D38" s="78"/>
      <c r="E38" s="125" t="s">
        <v>346</v>
      </c>
      <c r="F38" s="79" t="s">
        <v>143</v>
      </c>
      <c r="G38" s="59" t="s">
        <v>142</v>
      </c>
      <c r="H38" s="60">
        <v>575</v>
      </c>
      <c r="I38" s="128"/>
      <c r="J38" s="127" t="str">
        <f>IF(ISNUMBER(I38),ROUND(H38*I38,3),"")</f>
        <v/>
      </c>
      <c r="K38" s="61"/>
      <c r="L38" s="76">
        <f>ROUND((ROUND(H38,3))*(ROUND(K38,2)),2)</f>
        <v>0</v>
      </c>
    </row>
    <row r="39" spans="1:12" s="123" customFormat="1" ht="12.75" customHeight="1" x14ac:dyDescent="0.35">
      <c r="A39" s="71" t="s">
        <v>5</v>
      </c>
      <c r="B39" s="15"/>
      <c r="C39" s="12"/>
      <c r="D39" s="12"/>
      <c r="E39" s="12"/>
      <c r="F39" s="80"/>
      <c r="G39" s="6"/>
      <c r="H39" s="6"/>
      <c r="I39" s="6"/>
      <c r="J39" s="6"/>
      <c r="K39" s="6"/>
      <c r="L39" s="16"/>
    </row>
    <row r="40" spans="1:12" s="123" customFormat="1" ht="12.75" customHeight="1" x14ac:dyDescent="0.35">
      <c r="A40" s="71" t="s">
        <v>7</v>
      </c>
      <c r="B40" s="15"/>
      <c r="C40" s="12"/>
      <c r="D40" s="12"/>
      <c r="E40" s="12"/>
      <c r="F40" s="81" t="s">
        <v>379</v>
      </c>
      <c r="G40" s="6"/>
      <c r="H40" s="6"/>
      <c r="I40" s="6"/>
      <c r="J40" s="6"/>
      <c r="K40" s="6"/>
      <c r="L40" s="16"/>
    </row>
    <row r="41" spans="1:12" s="123" customFormat="1" ht="12.75" customHeight="1" thickBot="1" x14ac:dyDescent="0.4">
      <c r="A41" s="71" t="s">
        <v>8</v>
      </c>
      <c r="B41" s="17"/>
      <c r="C41" s="14"/>
      <c r="D41" s="14"/>
      <c r="E41" s="14"/>
      <c r="F41" s="107" t="s">
        <v>386</v>
      </c>
      <c r="G41" s="7"/>
      <c r="H41" s="7"/>
      <c r="I41" s="7"/>
      <c r="J41" s="7"/>
      <c r="K41" s="7"/>
      <c r="L41" s="18"/>
    </row>
    <row r="42" spans="1:12" s="123" customFormat="1" ht="13.5" customHeight="1" thickBot="1" x14ac:dyDescent="0.4">
      <c r="A42" s="71" t="s">
        <v>6</v>
      </c>
      <c r="B42" s="77">
        <f>1+MAX($B$13:B41)</f>
        <v>8</v>
      </c>
      <c r="C42" s="59" t="s">
        <v>153</v>
      </c>
      <c r="D42" s="78"/>
      <c r="E42" s="125" t="s">
        <v>258</v>
      </c>
      <c r="F42" s="79" t="s">
        <v>144</v>
      </c>
      <c r="G42" s="59" t="s">
        <v>142</v>
      </c>
      <c r="H42" s="60">
        <v>273</v>
      </c>
      <c r="I42" s="128"/>
      <c r="J42" s="127" t="str">
        <f>IF(ISNUMBER(I42),ROUND(H42*I42,3),"")</f>
        <v/>
      </c>
      <c r="K42" s="61"/>
      <c r="L42" s="76">
        <f>ROUND((ROUND(H42,3))*(ROUND(K42,2)),2)</f>
        <v>0</v>
      </c>
    </row>
    <row r="43" spans="1:12" s="123" customFormat="1" ht="12.75" customHeight="1" x14ac:dyDescent="0.35">
      <c r="A43" s="71" t="s">
        <v>5</v>
      </c>
      <c r="B43" s="15"/>
      <c r="C43" s="12"/>
      <c r="D43" s="12"/>
      <c r="E43" s="12"/>
      <c r="F43" s="80"/>
      <c r="G43" s="6"/>
      <c r="H43" s="6"/>
      <c r="I43" s="6"/>
      <c r="J43" s="6"/>
      <c r="K43" s="6"/>
      <c r="L43" s="16"/>
    </row>
    <row r="44" spans="1:12" s="123" customFormat="1" ht="12.75" customHeight="1" x14ac:dyDescent="0.35">
      <c r="A44" s="71" t="s">
        <v>7</v>
      </c>
      <c r="B44" s="15"/>
      <c r="C44" s="12"/>
      <c r="D44" s="12"/>
      <c r="E44" s="12"/>
      <c r="F44" s="81" t="s">
        <v>380</v>
      </c>
      <c r="G44" s="6"/>
      <c r="H44" s="6"/>
      <c r="I44" s="6"/>
      <c r="J44" s="6"/>
      <c r="K44" s="6"/>
      <c r="L44" s="16"/>
    </row>
    <row r="45" spans="1:12" s="123" customFormat="1" ht="12.75" customHeight="1" thickBot="1" x14ac:dyDescent="0.4">
      <c r="A45" s="71" t="s">
        <v>8</v>
      </c>
      <c r="B45" s="17"/>
      <c r="C45" s="14"/>
      <c r="D45" s="14"/>
      <c r="E45" s="14"/>
      <c r="F45" s="107" t="s">
        <v>130</v>
      </c>
      <c r="G45" s="7"/>
      <c r="H45" s="7"/>
      <c r="I45" s="7"/>
      <c r="J45" s="7"/>
      <c r="K45" s="7"/>
      <c r="L45" s="18"/>
    </row>
    <row r="46" spans="1:12" s="123" customFormat="1" ht="13.5" customHeight="1" thickBot="1" x14ac:dyDescent="0.4">
      <c r="A46" s="71" t="s">
        <v>6</v>
      </c>
      <c r="B46" s="77">
        <f>1+MAX($B$13:B45)</f>
        <v>9</v>
      </c>
      <c r="C46" s="59" t="s">
        <v>381</v>
      </c>
      <c r="D46" s="78"/>
      <c r="E46" s="125" t="s">
        <v>346</v>
      </c>
      <c r="F46" s="79" t="s">
        <v>144</v>
      </c>
      <c r="G46" s="59" t="s">
        <v>142</v>
      </c>
      <c r="H46" s="60">
        <v>136</v>
      </c>
      <c r="I46" s="128"/>
      <c r="J46" s="127" t="str">
        <f>IF(ISNUMBER(I46),ROUND(H46*I46,3),"")</f>
        <v/>
      </c>
      <c r="K46" s="61"/>
      <c r="L46" s="76">
        <f>ROUND((ROUND(H46,3))*(ROUND(K46,2)),2)</f>
        <v>0</v>
      </c>
    </row>
    <row r="47" spans="1:12" s="123" customFormat="1" ht="12.75" customHeight="1" x14ac:dyDescent="0.35">
      <c r="A47" s="71" t="s">
        <v>5</v>
      </c>
      <c r="B47" s="15"/>
      <c r="C47" s="12"/>
      <c r="D47" s="12"/>
      <c r="E47" s="12"/>
      <c r="F47" s="80"/>
      <c r="G47" s="6"/>
      <c r="H47" s="6"/>
      <c r="I47" s="6"/>
      <c r="J47" s="6"/>
      <c r="K47" s="6"/>
      <c r="L47" s="16"/>
    </row>
    <row r="48" spans="1:12" s="123" customFormat="1" ht="12.75" customHeight="1" x14ac:dyDescent="0.35">
      <c r="A48" s="71" t="s">
        <v>7</v>
      </c>
      <c r="B48" s="15"/>
      <c r="C48" s="12"/>
      <c r="D48" s="12"/>
      <c r="E48" s="12"/>
      <c r="F48" s="81" t="s">
        <v>382</v>
      </c>
      <c r="G48" s="6"/>
      <c r="H48" s="6"/>
      <c r="I48" s="6"/>
      <c r="J48" s="6"/>
      <c r="K48" s="6"/>
      <c r="L48" s="16"/>
    </row>
    <row r="49" spans="1:14" s="123" customFormat="1" ht="12.75" customHeight="1" thickBot="1" x14ac:dyDescent="0.4">
      <c r="A49" s="71" t="s">
        <v>8</v>
      </c>
      <c r="B49" s="17"/>
      <c r="C49" s="14"/>
      <c r="D49" s="14"/>
      <c r="E49" s="14"/>
      <c r="F49" s="107" t="s">
        <v>386</v>
      </c>
      <c r="G49" s="7"/>
      <c r="H49" s="7"/>
      <c r="I49" s="7"/>
      <c r="J49" s="7"/>
      <c r="K49" s="7"/>
      <c r="L49" s="18"/>
    </row>
    <row r="50" spans="1:14" s="123" customFormat="1" ht="13.5" customHeight="1" thickBot="1" x14ac:dyDescent="0.4">
      <c r="A50" s="71" t="s">
        <v>6</v>
      </c>
      <c r="B50" s="77">
        <f>1+MAX($B$13:B49)</f>
        <v>10</v>
      </c>
      <c r="C50" s="59" t="s">
        <v>154</v>
      </c>
      <c r="D50" s="78"/>
      <c r="E50" s="125" t="s">
        <v>258</v>
      </c>
      <c r="F50" s="79" t="s">
        <v>145</v>
      </c>
      <c r="G50" s="59" t="s">
        <v>142</v>
      </c>
      <c r="H50" s="60">
        <v>278</v>
      </c>
      <c r="I50" s="128"/>
      <c r="J50" s="127" t="str">
        <f>IF(ISNUMBER(I50),ROUND(H50*I50,3),"")</f>
        <v/>
      </c>
      <c r="K50" s="61"/>
      <c r="L50" s="76">
        <f>ROUND((ROUND(H50,3))*(ROUND(K50,2)),2)</f>
        <v>0</v>
      </c>
    </row>
    <row r="51" spans="1:14" s="123" customFormat="1" ht="12.75" customHeight="1" x14ac:dyDescent="0.35">
      <c r="A51" s="71" t="s">
        <v>5</v>
      </c>
      <c r="B51" s="15"/>
      <c r="C51" s="12"/>
      <c r="D51" s="12"/>
      <c r="E51" s="12"/>
      <c r="F51" s="80"/>
      <c r="G51" s="6"/>
      <c r="H51" s="6"/>
      <c r="I51" s="6"/>
      <c r="J51" s="6"/>
      <c r="K51" s="6"/>
      <c r="L51" s="16"/>
    </row>
    <row r="52" spans="1:14" s="123" customFormat="1" ht="12.75" customHeight="1" x14ac:dyDescent="0.35">
      <c r="A52" s="71" t="s">
        <v>7</v>
      </c>
      <c r="B52" s="15"/>
      <c r="C52" s="12"/>
      <c r="D52" s="12"/>
      <c r="E52" s="12"/>
      <c r="F52" s="81" t="s">
        <v>383</v>
      </c>
      <c r="G52" s="6"/>
      <c r="H52" s="6"/>
      <c r="I52" s="6"/>
      <c r="J52" s="6"/>
      <c r="K52" s="6"/>
      <c r="L52" s="16"/>
    </row>
    <row r="53" spans="1:14" s="123" customFormat="1" ht="12.75" customHeight="1" thickBot="1" x14ac:dyDescent="0.4">
      <c r="A53" s="71" t="s">
        <v>8</v>
      </c>
      <c r="B53" s="17"/>
      <c r="C53" s="14"/>
      <c r="D53" s="14"/>
      <c r="E53" s="14"/>
      <c r="F53" s="107" t="s">
        <v>130</v>
      </c>
      <c r="G53" s="7"/>
      <c r="H53" s="7"/>
      <c r="I53" s="7"/>
      <c r="J53" s="7"/>
      <c r="K53" s="7"/>
      <c r="L53" s="18"/>
    </row>
    <row r="54" spans="1:14" s="123" customFormat="1" ht="13.5" customHeight="1" thickBot="1" x14ac:dyDescent="0.4">
      <c r="A54" s="71" t="s">
        <v>6</v>
      </c>
      <c r="B54" s="77">
        <f>1+MAX($B$13:B53)</f>
        <v>11</v>
      </c>
      <c r="C54" s="59" t="s">
        <v>385</v>
      </c>
      <c r="D54" s="78"/>
      <c r="E54" s="125" t="s">
        <v>346</v>
      </c>
      <c r="F54" s="79" t="s">
        <v>145</v>
      </c>
      <c r="G54" s="59" t="s">
        <v>142</v>
      </c>
      <c r="H54" s="60">
        <v>100</v>
      </c>
      <c r="I54" s="128"/>
      <c r="J54" s="127" t="str">
        <f>IF(ISNUMBER(I54),ROUND(H54*I54,3),"")</f>
        <v/>
      </c>
      <c r="K54" s="61"/>
      <c r="L54" s="76">
        <f>ROUND((ROUND(H54,3))*(ROUND(K54,2)),2)</f>
        <v>0</v>
      </c>
    </row>
    <row r="55" spans="1:14" s="123" customFormat="1" ht="12.75" customHeight="1" x14ac:dyDescent="0.35">
      <c r="A55" s="71" t="s">
        <v>5</v>
      </c>
      <c r="B55" s="15"/>
      <c r="C55" s="12"/>
      <c r="D55" s="12"/>
      <c r="E55" s="12"/>
      <c r="F55" s="80"/>
      <c r="G55" s="6"/>
      <c r="H55" s="6"/>
      <c r="I55" s="6"/>
      <c r="J55" s="6"/>
      <c r="K55" s="6"/>
      <c r="L55" s="16"/>
    </row>
    <row r="56" spans="1:14" s="123" customFormat="1" ht="12.75" customHeight="1" x14ac:dyDescent="0.35">
      <c r="A56" s="71" t="s">
        <v>7</v>
      </c>
      <c r="B56" s="15"/>
      <c r="C56" s="12"/>
      <c r="D56" s="12"/>
      <c r="E56" s="12"/>
      <c r="F56" s="81" t="s">
        <v>384</v>
      </c>
      <c r="G56" s="6"/>
      <c r="H56" s="6"/>
      <c r="I56" s="6"/>
      <c r="J56" s="6"/>
      <c r="K56" s="6"/>
      <c r="L56" s="16"/>
    </row>
    <row r="57" spans="1:14" s="123" customFormat="1" ht="12.75" customHeight="1" thickBot="1" x14ac:dyDescent="0.4">
      <c r="A57" s="71" t="s">
        <v>8</v>
      </c>
      <c r="B57" s="17"/>
      <c r="C57" s="14"/>
      <c r="D57" s="14"/>
      <c r="E57" s="14"/>
      <c r="F57" s="107" t="s">
        <v>386</v>
      </c>
      <c r="G57" s="7"/>
      <c r="H57" s="7"/>
      <c r="I57" s="7"/>
      <c r="J57" s="7"/>
      <c r="K57" s="7"/>
      <c r="L57" s="18"/>
    </row>
    <row r="58" spans="1:14" s="123" customFormat="1" ht="11" thickBot="1" x14ac:dyDescent="0.4">
      <c r="A58" s="118" t="s">
        <v>6</v>
      </c>
      <c r="B58" s="124">
        <f>1+MAX($B$13:B57)</f>
        <v>12</v>
      </c>
      <c r="C58" s="125" t="s">
        <v>155</v>
      </c>
      <c r="D58" s="126"/>
      <c r="E58" s="125" t="s">
        <v>258</v>
      </c>
      <c r="F58" s="79" t="s">
        <v>146</v>
      </c>
      <c r="G58" s="125" t="s">
        <v>142</v>
      </c>
      <c r="H58" s="127">
        <v>265</v>
      </c>
      <c r="I58" s="128"/>
      <c r="J58" s="127" t="str">
        <f>IF(ISNUMBER(I58),ROUND(H58*I58,3),"")</f>
        <v/>
      </c>
      <c r="K58" s="61"/>
      <c r="L58" s="76">
        <f>ROUND(H58*K58,2)</f>
        <v>0</v>
      </c>
      <c r="N58" s="129"/>
    </row>
    <row r="59" spans="1:14" s="123" customFormat="1" x14ac:dyDescent="0.35">
      <c r="A59" s="118" t="s">
        <v>5</v>
      </c>
      <c r="B59" s="130"/>
      <c r="C59" s="131"/>
      <c r="D59" s="131"/>
      <c r="E59" s="131"/>
      <c r="F59" s="80"/>
      <c r="G59" s="132"/>
      <c r="H59" s="132"/>
      <c r="I59" s="132"/>
      <c r="J59" s="132"/>
      <c r="K59" s="132"/>
      <c r="L59" s="133"/>
    </row>
    <row r="60" spans="1:14" s="123" customFormat="1" x14ac:dyDescent="0.35">
      <c r="A60" s="118" t="s">
        <v>7</v>
      </c>
      <c r="B60" s="130"/>
      <c r="C60" s="131"/>
      <c r="D60" s="131"/>
      <c r="E60" s="131"/>
      <c r="F60" s="81" t="s">
        <v>313</v>
      </c>
      <c r="G60" s="132"/>
      <c r="H60" s="132"/>
      <c r="I60" s="132"/>
      <c r="J60" s="132"/>
      <c r="K60" s="132"/>
      <c r="L60" s="133"/>
    </row>
    <row r="61" spans="1:14" s="123" customFormat="1" ht="10.5" thickBot="1" x14ac:dyDescent="0.4">
      <c r="A61" s="118" t="s">
        <v>8</v>
      </c>
      <c r="B61" s="119"/>
      <c r="C61" s="120"/>
      <c r="D61" s="120"/>
      <c r="E61" s="120"/>
      <c r="F61" s="107" t="s">
        <v>130</v>
      </c>
      <c r="G61" s="121"/>
      <c r="H61" s="121"/>
      <c r="I61" s="121"/>
      <c r="J61" s="121"/>
      <c r="K61" s="121"/>
      <c r="L61" s="122"/>
    </row>
    <row r="62" spans="1:14" s="123" customFormat="1" ht="11" thickBot="1" x14ac:dyDescent="0.4">
      <c r="A62" s="118" t="s">
        <v>6</v>
      </c>
      <c r="B62" s="124">
        <f>1+MAX($B$13:B61)</f>
        <v>13</v>
      </c>
      <c r="C62" s="125" t="s">
        <v>156</v>
      </c>
      <c r="D62" s="126"/>
      <c r="E62" s="125" t="s">
        <v>258</v>
      </c>
      <c r="F62" s="79" t="s">
        <v>147</v>
      </c>
      <c r="G62" s="125" t="s">
        <v>148</v>
      </c>
      <c r="H62" s="127">
        <v>14</v>
      </c>
      <c r="I62" s="128"/>
      <c r="J62" s="127" t="str">
        <f>IF(ISNUMBER(I62),ROUND(H62*I62,3),"")</f>
        <v/>
      </c>
      <c r="K62" s="61"/>
      <c r="L62" s="76">
        <f>ROUND(H62*K62,2)</f>
        <v>0</v>
      </c>
    </row>
    <row r="63" spans="1:14" s="123" customFormat="1" x14ac:dyDescent="0.35">
      <c r="A63" s="118" t="s">
        <v>5</v>
      </c>
      <c r="B63" s="130"/>
      <c r="C63" s="131"/>
      <c r="D63" s="131"/>
      <c r="E63" s="131"/>
      <c r="F63" s="80"/>
      <c r="G63" s="132"/>
      <c r="H63" s="132"/>
      <c r="I63" s="132"/>
      <c r="J63" s="132"/>
      <c r="K63" s="132"/>
      <c r="L63" s="133"/>
    </row>
    <row r="64" spans="1:14" s="123" customFormat="1" x14ac:dyDescent="0.35">
      <c r="A64" s="118" t="s">
        <v>7</v>
      </c>
      <c r="B64" s="130"/>
      <c r="C64" s="131"/>
      <c r="D64" s="131"/>
      <c r="E64" s="131"/>
      <c r="F64" s="81" t="s">
        <v>314</v>
      </c>
      <c r="G64" s="132"/>
      <c r="H64" s="132"/>
      <c r="I64" s="132"/>
      <c r="J64" s="132"/>
      <c r="K64" s="132"/>
      <c r="L64" s="133"/>
    </row>
    <row r="65" spans="1:12" s="123" customFormat="1" ht="10.5" thickBot="1" x14ac:dyDescent="0.4">
      <c r="A65" s="118" t="s">
        <v>8</v>
      </c>
      <c r="B65" s="119"/>
      <c r="C65" s="120"/>
      <c r="D65" s="120"/>
      <c r="E65" s="120"/>
      <c r="F65" s="107" t="s">
        <v>130</v>
      </c>
      <c r="G65" s="121"/>
      <c r="H65" s="121"/>
      <c r="I65" s="121"/>
      <c r="J65" s="121"/>
      <c r="K65" s="121"/>
      <c r="L65" s="122"/>
    </row>
    <row r="66" spans="1:12" s="123" customFormat="1" ht="11" thickBot="1" x14ac:dyDescent="0.4">
      <c r="A66" s="118" t="s">
        <v>6</v>
      </c>
      <c r="B66" s="124">
        <f>1+MAX($B$13:B65)</f>
        <v>14</v>
      </c>
      <c r="C66" s="125" t="s">
        <v>157</v>
      </c>
      <c r="D66" s="126"/>
      <c r="E66" s="125" t="s">
        <v>258</v>
      </c>
      <c r="F66" s="79" t="s">
        <v>149</v>
      </c>
      <c r="G66" s="125" t="s">
        <v>148</v>
      </c>
      <c r="H66" s="127">
        <v>44</v>
      </c>
      <c r="I66" s="128"/>
      <c r="J66" s="127" t="str">
        <f>IF(ISNUMBER(I66),ROUND(H66*I66,3),"")</f>
        <v/>
      </c>
      <c r="K66" s="61"/>
      <c r="L66" s="76">
        <f>ROUND(H66*K66,2)</f>
        <v>0</v>
      </c>
    </row>
    <row r="67" spans="1:12" s="123" customFormat="1" x14ac:dyDescent="0.35">
      <c r="A67" s="118" t="s">
        <v>5</v>
      </c>
      <c r="B67" s="130"/>
      <c r="C67" s="131"/>
      <c r="D67" s="131"/>
      <c r="E67" s="131"/>
      <c r="F67" s="80"/>
      <c r="G67" s="132"/>
      <c r="H67" s="132"/>
      <c r="I67" s="132"/>
      <c r="J67" s="132"/>
      <c r="K67" s="132"/>
      <c r="L67" s="133"/>
    </row>
    <row r="68" spans="1:12" s="123" customFormat="1" x14ac:dyDescent="0.35">
      <c r="A68" s="118" t="s">
        <v>7</v>
      </c>
      <c r="B68" s="130"/>
      <c r="C68" s="131"/>
      <c r="D68" s="131"/>
      <c r="E68" s="131"/>
      <c r="F68" s="81" t="s">
        <v>315</v>
      </c>
      <c r="G68" s="132"/>
      <c r="H68" s="132"/>
      <c r="I68" s="132"/>
      <c r="J68" s="132"/>
      <c r="K68" s="132"/>
      <c r="L68" s="133"/>
    </row>
    <row r="69" spans="1:12" s="123" customFormat="1" ht="10.5" thickBot="1" x14ac:dyDescent="0.4">
      <c r="A69" s="118" t="s">
        <v>8</v>
      </c>
      <c r="B69" s="119"/>
      <c r="C69" s="120"/>
      <c r="D69" s="120"/>
      <c r="E69" s="120"/>
      <c r="F69" s="107" t="s">
        <v>130</v>
      </c>
      <c r="G69" s="121"/>
      <c r="H69" s="121"/>
      <c r="I69" s="121"/>
      <c r="J69" s="121"/>
      <c r="K69" s="121"/>
      <c r="L69" s="122"/>
    </row>
    <row r="70" spans="1:12" s="123" customFormat="1" ht="11" thickBot="1" x14ac:dyDescent="0.4">
      <c r="A70" s="118" t="s">
        <v>6</v>
      </c>
      <c r="B70" s="124">
        <f>1+MAX($B$13:B69)</f>
        <v>15</v>
      </c>
      <c r="C70" s="125" t="s">
        <v>158</v>
      </c>
      <c r="D70" s="126"/>
      <c r="E70" s="125" t="s">
        <v>258</v>
      </c>
      <c r="F70" s="79" t="s">
        <v>150</v>
      </c>
      <c r="G70" s="125" t="s">
        <v>148</v>
      </c>
      <c r="H70" s="127">
        <v>6</v>
      </c>
      <c r="I70" s="128"/>
      <c r="J70" s="127" t="str">
        <f>IF(ISNUMBER(I70),ROUND(H70*I70,3),"")</f>
        <v/>
      </c>
      <c r="K70" s="61"/>
      <c r="L70" s="76">
        <f>ROUND(H70*K70,2)</f>
        <v>0</v>
      </c>
    </row>
    <row r="71" spans="1:12" s="123" customFormat="1" x14ac:dyDescent="0.35">
      <c r="A71" s="118" t="s">
        <v>5</v>
      </c>
      <c r="B71" s="130"/>
      <c r="C71" s="131"/>
      <c r="D71" s="131"/>
      <c r="E71" s="131"/>
      <c r="F71" s="80"/>
      <c r="G71" s="132"/>
      <c r="H71" s="132"/>
      <c r="I71" s="132"/>
      <c r="J71" s="132"/>
      <c r="K71" s="132"/>
      <c r="L71" s="133"/>
    </row>
    <row r="72" spans="1:12" s="123" customFormat="1" x14ac:dyDescent="0.35">
      <c r="A72" s="118" t="s">
        <v>7</v>
      </c>
      <c r="B72" s="130"/>
      <c r="C72" s="131"/>
      <c r="D72" s="131"/>
      <c r="E72" s="131"/>
      <c r="F72" s="81" t="s">
        <v>316</v>
      </c>
      <c r="G72" s="132"/>
      <c r="H72" s="132"/>
      <c r="I72" s="132"/>
      <c r="J72" s="132"/>
      <c r="K72" s="132"/>
      <c r="L72" s="133"/>
    </row>
    <row r="73" spans="1:12" s="123" customFormat="1" ht="10.5" thickBot="1" x14ac:dyDescent="0.4">
      <c r="A73" s="118" t="s">
        <v>8</v>
      </c>
      <c r="B73" s="119"/>
      <c r="C73" s="120"/>
      <c r="D73" s="120"/>
      <c r="E73" s="120"/>
      <c r="F73" s="107" t="s">
        <v>130</v>
      </c>
      <c r="G73" s="121"/>
      <c r="H73" s="121"/>
      <c r="I73" s="121"/>
      <c r="J73" s="121"/>
      <c r="K73" s="121"/>
      <c r="L73" s="122"/>
    </row>
    <row r="74" spans="1:12" s="123" customFormat="1" ht="11" thickBot="1" x14ac:dyDescent="0.4">
      <c r="A74" s="118" t="s">
        <v>6</v>
      </c>
      <c r="B74" s="124">
        <f>1+MAX($B$13:B73)</f>
        <v>16</v>
      </c>
      <c r="C74" s="125" t="s">
        <v>159</v>
      </c>
      <c r="D74" s="126"/>
      <c r="E74" s="125" t="s">
        <v>258</v>
      </c>
      <c r="F74" s="79" t="s">
        <v>151</v>
      </c>
      <c r="G74" s="125" t="s">
        <v>148</v>
      </c>
      <c r="H74" s="127">
        <v>4</v>
      </c>
      <c r="I74" s="128"/>
      <c r="J74" s="127" t="str">
        <f>IF(ISNUMBER(I74),ROUND(H74*I74,3),"")</f>
        <v/>
      </c>
      <c r="K74" s="61"/>
      <c r="L74" s="76">
        <f>ROUND(H74*K74,2)</f>
        <v>0</v>
      </c>
    </row>
    <row r="75" spans="1:12" s="100" customFormat="1" x14ac:dyDescent="0.35">
      <c r="A75" s="71" t="s">
        <v>5</v>
      </c>
      <c r="B75" s="15"/>
      <c r="C75" s="12"/>
      <c r="D75" s="12"/>
      <c r="E75" s="12"/>
      <c r="F75" s="80"/>
      <c r="G75" s="6"/>
      <c r="H75" s="6"/>
      <c r="I75" s="6"/>
      <c r="J75" s="6"/>
      <c r="K75" s="6"/>
      <c r="L75" s="16"/>
    </row>
    <row r="76" spans="1:12" s="100" customFormat="1" x14ac:dyDescent="0.35">
      <c r="A76" s="71" t="s">
        <v>7</v>
      </c>
      <c r="B76" s="15"/>
      <c r="C76" s="12"/>
      <c r="D76" s="12"/>
      <c r="E76" s="12"/>
      <c r="F76" s="81" t="s">
        <v>152</v>
      </c>
      <c r="G76" s="6"/>
      <c r="H76" s="6"/>
      <c r="I76" s="6"/>
      <c r="J76" s="6"/>
      <c r="K76" s="6"/>
      <c r="L76" s="16"/>
    </row>
    <row r="77" spans="1:12" s="100" customFormat="1" ht="10.5" thickBot="1" x14ac:dyDescent="0.4">
      <c r="A77" s="71" t="s">
        <v>8</v>
      </c>
      <c r="B77" s="17"/>
      <c r="C77" s="14"/>
      <c r="D77" s="14"/>
      <c r="E77" s="14"/>
      <c r="F77" s="107" t="s">
        <v>130</v>
      </c>
      <c r="G77" s="7"/>
      <c r="H77" s="7"/>
      <c r="I77" s="7"/>
      <c r="J77" s="7"/>
      <c r="K77" s="7"/>
      <c r="L77" s="18"/>
    </row>
    <row r="78" spans="1:12" s="100" customFormat="1" ht="11" thickBot="1" x14ac:dyDescent="0.4">
      <c r="A78" s="71" t="s">
        <v>6</v>
      </c>
      <c r="B78" s="77">
        <f>1+MAX($B$13:B77)</f>
        <v>17</v>
      </c>
      <c r="C78" s="59" t="s">
        <v>160</v>
      </c>
      <c r="D78" s="78"/>
      <c r="E78" s="59" t="s">
        <v>258</v>
      </c>
      <c r="F78" s="79" t="s">
        <v>161</v>
      </c>
      <c r="G78" s="59" t="s">
        <v>148</v>
      </c>
      <c r="H78" s="60">
        <v>7</v>
      </c>
      <c r="I78" s="82"/>
      <c r="J78" s="60" t="str">
        <f>IF(ISNUMBER(I78),ROUND(H78*I78,3),"")</f>
        <v/>
      </c>
      <c r="K78" s="61"/>
      <c r="L78" s="76">
        <f>ROUND(H78*K78,2)</f>
        <v>0</v>
      </c>
    </row>
    <row r="79" spans="1:12" s="100" customFormat="1" x14ac:dyDescent="0.35">
      <c r="A79" s="71" t="s">
        <v>5</v>
      </c>
      <c r="B79" s="15"/>
      <c r="C79" s="12"/>
      <c r="D79" s="12"/>
      <c r="E79" s="12"/>
      <c r="F79" s="80"/>
      <c r="G79" s="6"/>
      <c r="H79" s="6"/>
      <c r="I79" s="6"/>
      <c r="J79" s="6"/>
      <c r="K79" s="6"/>
      <c r="L79" s="16"/>
    </row>
    <row r="80" spans="1:12" s="100" customFormat="1" x14ac:dyDescent="0.35">
      <c r="A80" s="71" t="s">
        <v>7</v>
      </c>
      <c r="B80" s="15"/>
      <c r="C80" s="12"/>
      <c r="D80" s="12"/>
      <c r="E80" s="12"/>
      <c r="F80" s="81"/>
      <c r="G80" s="6"/>
      <c r="H80" s="6"/>
      <c r="I80" s="6"/>
      <c r="J80" s="6"/>
      <c r="K80" s="6"/>
      <c r="L80" s="16"/>
    </row>
    <row r="81" spans="1:12" s="100" customFormat="1" ht="10.5" thickBot="1" x14ac:dyDescent="0.4">
      <c r="A81" s="71" t="s">
        <v>8</v>
      </c>
      <c r="B81" s="17"/>
      <c r="C81" s="14"/>
      <c r="D81" s="14"/>
      <c r="E81" s="14"/>
      <c r="F81" s="107" t="s">
        <v>130</v>
      </c>
      <c r="G81" s="7"/>
      <c r="H81" s="7"/>
      <c r="I81" s="7"/>
      <c r="J81" s="7"/>
      <c r="K81" s="7"/>
      <c r="L81" s="18"/>
    </row>
    <row r="82" spans="1:12" s="100" customFormat="1" ht="20.5" thickBot="1" x14ac:dyDescent="0.4">
      <c r="A82" s="71" t="s">
        <v>6</v>
      </c>
      <c r="B82" s="77">
        <f>1+MAX($B$13:B81)</f>
        <v>18</v>
      </c>
      <c r="C82" s="59" t="s">
        <v>162</v>
      </c>
      <c r="D82" s="78"/>
      <c r="E82" s="59" t="s">
        <v>258</v>
      </c>
      <c r="F82" s="79" t="s">
        <v>163</v>
      </c>
      <c r="G82" s="59" t="s">
        <v>148</v>
      </c>
      <c r="H82" s="60">
        <v>2</v>
      </c>
      <c r="I82" s="82"/>
      <c r="J82" s="60" t="str">
        <f>IF(ISNUMBER(I82),ROUND(H82*I82,3),"")</f>
        <v/>
      </c>
      <c r="K82" s="61"/>
      <c r="L82" s="76">
        <f>ROUND(H82*K82,2)</f>
        <v>0</v>
      </c>
    </row>
    <row r="83" spans="1:12" s="100" customFormat="1" x14ac:dyDescent="0.35">
      <c r="A83" s="71" t="s">
        <v>5</v>
      </c>
      <c r="B83" s="15"/>
      <c r="C83" s="12"/>
      <c r="D83" s="12"/>
      <c r="E83" s="12"/>
      <c r="F83" s="80"/>
      <c r="G83" s="6"/>
      <c r="H83" s="6"/>
      <c r="I83" s="6"/>
      <c r="J83" s="6"/>
      <c r="K83" s="6"/>
      <c r="L83" s="16"/>
    </row>
    <row r="84" spans="1:12" s="100" customFormat="1" x14ac:dyDescent="0.35">
      <c r="A84" s="71" t="s">
        <v>7</v>
      </c>
      <c r="B84" s="15"/>
      <c r="C84" s="12"/>
      <c r="D84" s="12"/>
      <c r="E84" s="12"/>
      <c r="F84" s="81" t="s">
        <v>317</v>
      </c>
      <c r="G84" s="6"/>
      <c r="H84" s="6"/>
      <c r="I84" s="6"/>
      <c r="J84" s="6"/>
      <c r="K84" s="6"/>
      <c r="L84" s="16"/>
    </row>
    <row r="85" spans="1:12" s="100" customFormat="1" ht="10.5" thickBot="1" x14ac:dyDescent="0.4">
      <c r="A85" s="71" t="s">
        <v>8</v>
      </c>
      <c r="B85" s="17"/>
      <c r="C85" s="14"/>
      <c r="D85" s="14"/>
      <c r="E85" s="14"/>
      <c r="F85" s="107" t="s">
        <v>130</v>
      </c>
      <c r="G85" s="7"/>
      <c r="H85" s="7"/>
      <c r="I85" s="7"/>
      <c r="J85" s="7"/>
      <c r="K85" s="7"/>
      <c r="L85" s="18"/>
    </row>
    <row r="86" spans="1:12" s="100" customFormat="1" ht="20.5" thickBot="1" x14ac:dyDescent="0.4">
      <c r="A86" s="71" t="s">
        <v>6</v>
      </c>
      <c r="B86" s="77">
        <f>1+MAX($B$13:B85)</f>
        <v>19</v>
      </c>
      <c r="C86" s="59" t="s">
        <v>164</v>
      </c>
      <c r="D86" s="78"/>
      <c r="E86" s="59" t="s">
        <v>258</v>
      </c>
      <c r="F86" s="79" t="s">
        <v>165</v>
      </c>
      <c r="G86" s="59" t="s">
        <v>148</v>
      </c>
      <c r="H86" s="60">
        <v>1</v>
      </c>
      <c r="I86" s="82"/>
      <c r="J86" s="60" t="str">
        <f>IF(ISNUMBER(I86),ROUND(H86*I86,3),"")</f>
        <v/>
      </c>
      <c r="K86" s="61"/>
      <c r="L86" s="76">
        <f>ROUND(H86*K86,2)</f>
        <v>0</v>
      </c>
    </row>
    <row r="87" spans="1:12" s="100" customFormat="1" x14ac:dyDescent="0.35">
      <c r="A87" s="71" t="s">
        <v>5</v>
      </c>
      <c r="B87" s="15"/>
      <c r="C87" s="12"/>
      <c r="D87" s="12"/>
      <c r="E87" s="12"/>
      <c r="F87" s="80"/>
      <c r="G87" s="6"/>
      <c r="H87" s="6"/>
      <c r="I87" s="6"/>
      <c r="J87" s="6"/>
      <c r="K87" s="6"/>
      <c r="L87" s="16"/>
    </row>
    <row r="88" spans="1:12" s="100" customFormat="1" x14ac:dyDescent="0.35">
      <c r="A88" s="71" t="s">
        <v>7</v>
      </c>
      <c r="B88" s="15"/>
      <c r="C88" s="12"/>
      <c r="D88" s="12"/>
      <c r="E88" s="12"/>
      <c r="F88" s="81" t="s">
        <v>166</v>
      </c>
      <c r="G88" s="6"/>
      <c r="H88" s="6"/>
      <c r="I88" s="6"/>
      <c r="J88" s="6"/>
      <c r="K88" s="6"/>
      <c r="L88" s="16"/>
    </row>
    <row r="89" spans="1:12" s="100" customFormat="1" ht="10.5" thickBot="1" x14ac:dyDescent="0.4">
      <c r="A89" s="71" t="s">
        <v>8</v>
      </c>
      <c r="B89" s="17"/>
      <c r="C89" s="14"/>
      <c r="D89" s="14"/>
      <c r="E89" s="14"/>
      <c r="F89" s="107" t="s">
        <v>130</v>
      </c>
      <c r="G89" s="7"/>
      <c r="H89" s="7"/>
      <c r="I89" s="7"/>
      <c r="J89" s="7"/>
      <c r="K89" s="7"/>
      <c r="L89" s="18"/>
    </row>
    <row r="90" spans="1:12" s="123" customFormat="1" ht="11" thickBot="1" x14ac:dyDescent="0.4">
      <c r="A90" s="118" t="s">
        <v>6</v>
      </c>
      <c r="B90" s="124">
        <f>1+MAX($B$13:B89)</f>
        <v>20</v>
      </c>
      <c r="C90" s="125" t="s">
        <v>318</v>
      </c>
      <c r="D90" s="126"/>
      <c r="E90" s="125" t="s">
        <v>346</v>
      </c>
      <c r="F90" s="79" t="s">
        <v>319</v>
      </c>
      <c r="G90" s="125" t="s">
        <v>148</v>
      </c>
      <c r="H90" s="127">
        <v>1</v>
      </c>
      <c r="I90" s="128"/>
      <c r="J90" s="127" t="str">
        <f>IF(ISNUMBER(I90),ROUND(H90*I90,3),"")</f>
        <v/>
      </c>
      <c r="K90" s="61"/>
      <c r="L90" s="76">
        <f>ROUND(H90*K90,2)</f>
        <v>0</v>
      </c>
    </row>
    <row r="91" spans="1:12" s="100" customFormat="1" x14ac:dyDescent="0.35">
      <c r="A91" s="71" t="s">
        <v>5</v>
      </c>
      <c r="B91" s="15"/>
      <c r="C91" s="12"/>
      <c r="D91" s="12"/>
      <c r="E91" s="12"/>
      <c r="F91" s="80"/>
      <c r="G91" s="6"/>
      <c r="H91" s="6"/>
      <c r="I91" s="6"/>
      <c r="J91" s="6"/>
      <c r="K91" s="6"/>
      <c r="L91" s="16"/>
    </row>
    <row r="92" spans="1:12" s="100" customFormat="1" x14ac:dyDescent="0.35">
      <c r="A92" s="71" t="s">
        <v>7</v>
      </c>
      <c r="B92" s="15"/>
      <c r="C92" s="12"/>
      <c r="D92" s="12"/>
      <c r="E92" s="12"/>
      <c r="F92" s="81" t="s">
        <v>320</v>
      </c>
      <c r="G92" s="6"/>
      <c r="H92" s="6"/>
      <c r="I92" s="6"/>
      <c r="J92" s="6"/>
      <c r="K92" s="6"/>
      <c r="L92" s="16"/>
    </row>
    <row r="93" spans="1:12" s="100" customFormat="1" ht="120.5" thickBot="1" x14ac:dyDescent="0.4">
      <c r="A93" s="71" t="s">
        <v>8</v>
      </c>
      <c r="B93" s="17"/>
      <c r="C93" s="14"/>
      <c r="D93" s="14"/>
      <c r="E93" s="14"/>
      <c r="F93" s="107" t="s">
        <v>359</v>
      </c>
      <c r="G93" s="7"/>
      <c r="H93" s="7"/>
      <c r="I93" s="7"/>
      <c r="J93" s="7"/>
      <c r="K93" s="7"/>
      <c r="L93" s="18"/>
    </row>
    <row r="94" spans="1:12" s="100" customFormat="1" ht="11" thickBot="1" x14ac:dyDescent="0.4">
      <c r="A94" s="71" t="s">
        <v>6</v>
      </c>
      <c r="B94" s="77">
        <f>1+MAX($B$13:B93)</f>
        <v>21</v>
      </c>
      <c r="C94" s="59" t="s">
        <v>167</v>
      </c>
      <c r="D94" s="78"/>
      <c r="E94" s="59" t="s">
        <v>258</v>
      </c>
      <c r="F94" s="79" t="s">
        <v>168</v>
      </c>
      <c r="G94" s="59" t="s">
        <v>148</v>
      </c>
      <c r="H94" s="60">
        <v>1</v>
      </c>
      <c r="I94" s="82"/>
      <c r="J94" s="60" t="str">
        <f>IF(ISNUMBER(I94),ROUND(H94*I94,3),"")</f>
        <v/>
      </c>
      <c r="K94" s="61"/>
      <c r="L94" s="76">
        <f>ROUND(H94*K94,2)</f>
        <v>0</v>
      </c>
    </row>
    <row r="95" spans="1:12" s="100" customFormat="1" x14ac:dyDescent="0.35">
      <c r="A95" s="71" t="s">
        <v>5</v>
      </c>
      <c r="B95" s="15"/>
      <c r="C95" s="12"/>
      <c r="D95" s="12"/>
      <c r="E95" s="12"/>
      <c r="F95" s="80"/>
      <c r="G95" s="6"/>
      <c r="H95" s="6"/>
      <c r="I95" s="6"/>
      <c r="J95" s="6"/>
      <c r="K95" s="6"/>
      <c r="L95" s="16"/>
    </row>
    <row r="96" spans="1:12" s="100" customFormat="1" x14ac:dyDescent="0.35">
      <c r="A96" s="71" t="s">
        <v>7</v>
      </c>
      <c r="B96" s="15"/>
      <c r="C96" s="12"/>
      <c r="D96" s="12"/>
      <c r="E96" s="12"/>
      <c r="F96" s="81" t="s">
        <v>169</v>
      </c>
      <c r="G96" s="6"/>
      <c r="H96" s="6"/>
      <c r="I96" s="6"/>
      <c r="J96" s="6"/>
      <c r="K96" s="6"/>
      <c r="L96" s="16"/>
    </row>
    <row r="97" spans="1:12" s="100" customFormat="1" ht="10.5" thickBot="1" x14ac:dyDescent="0.4">
      <c r="A97" s="71" t="s">
        <v>8</v>
      </c>
      <c r="B97" s="17"/>
      <c r="C97" s="14"/>
      <c r="D97" s="14"/>
      <c r="E97" s="14"/>
      <c r="F97" s="107" t="s">
        <v>130</v>
      </c>
      <c r="G97" s="7"/>
      <c r="H97" s="7"/>
      <c r="I97" s="7"/>
      <c r="J97" s="7"/>
      <c r="K97" s="7"/>
      <c r="L97" s="18"/>
    </row>
    <row r="98" spans="1:12" s="100" customFormat="1" ht="11" thickBot="1" x14ac:dyDescent="0.4">
      <c r="A98" s="71" t="s">
        <v>6</v>
      </c>
      <c r="B98" s="77">
        <f>1+MAX($B$13:B97)</f>
        <v>22</v>
      </c>
      <c r="C98" s="59" t="s">
        <v>170</v>
      </c>
      <c r="D98" s="78"/>
      <c r="E98" s="59" t="s">
        <v>258</v>
      </c>
      <c r="F98" s="79" t="s">
        <v>171</v>
      </c>
      <c r="G98" s="59" t="s">
        <v>148</v>
      </c>
      <c r="H98" s="60">
        <v>1</v>
      </c>
      <c r="I98" s="82"/>
      <c r="J98" s="60" t="str">
        <f>IF(ISNUMBER(I98),ROUND(H98*I98,3),"")</f>
        <v/>
      </c>
      <c r="K98" s="61"/>
      <c r="L98" s="76">
        <f>ROUND(H98*K98,2)</f>
        <v>0</v>
      </c>
    </row>
    <row r="99" spans="1:12" s="100" customFormat="1" x14ac:dyDescent="0.35">
      <c r="A99" s="71" t="s">
        <v>5</v>
      </c>
      <c r="B99" s="15"/>
      <c r="C99" s="12"/>
      <c r="D99" s="12"/>
      <c r="E99" s="12"/>
      <c r="F99" s="80"/>
      <c r="G99" s="6"/>
      <c r="H99" s="6"/>
      <c r="I99" s="6"/>
      <c r="J99" s="6"/>
      <c r="K99" s="6"/>
      <c r="L99" s="16"/>
    </row>
    <row r="100" spans="1:12" s="100" customFormat="1" x14ac:dyDescent="0.35">
      <c r="A100" s="71" t="s">
        <v>7</v>
      </c>
      <c r="B100" s="15"/>
      <c r="C100" s="12"/>
      <c r="D100" s="12"/>
      <c r="E100" s="12"/>
      <c r="F100" s="81" t="s">
        <v>172</v>
      </c>
      <c r="G100" s="6"/>
      <c r="H100" s="6"/>
      <c r="I100" s="6"/>
      <c r="J100" s="6"/>
      <c r="K100" s="6"/>
      <c r="L100" s="16"/>
    </row>
    <row r="101" spans="1:12" s="100" customFormat="1" ht="10.5" thickBot="1" x14ac:dyDescent="0.4">
      <c r="A101" s="71" t="s">
        <v>8</v>
      </c>
      <c r="B101" s="17"/>
      <c r="C101" s="14"/>
      <c r="D101" s="14"/>
      <c r="E101" s="14"/>
      <c r="F101" s="107" t="s">
        <v>130</v>
      </c>
      <c r="G101" s="7"/>
      <c r="H101" s="7"/>
      <c r="I101" s="7"/>
      <c r="J101" s="7"/>
      <c r="K101" s="7"/>
      <c r="L101" s="18"/>
    </row>
    <row r="102" spans="1:12" s="100" customFormat="1" ht="11" thickBot="1" x14ac:dyDescent="0.4">
      <c r="A102" s="71" t="s">
        <v>6</v>
      </c>
      <c r="B102" s="77">
        <f>1+MAX($B$13:B101)</f>
        <v>23</v>
      </c>
      <c r="C102" s="59" t="s">
        <v>321</v>
      </c>
      <c r="D102" s="78"/>
      <c r="E102" s="125" t="s">
        <v>346</v>
      </c>
      <c r="F102" s="79" t="s">
        <v>173</v>
      </c>
      <c r="G102" s="59" t="s">
        <v>148</v>
      </c>
      <c r="H102" s="60">
        <v>1</v>
      </c>
      <c r="I102" s="82"/>
      <c r="J102" s="60" t="str">
        <f>IF(ISNUMBER(I102),ROUND(H102*I102,3),"")</f>
        <v/>
      </c>
      <c r="K102" s="61"/>
      <c r="L102" s="76">
        <f>ROUND(H102*K102,2)</f>
        <v>0</v>
      </c>
    </row>
    <row r="103" spans="1:12" s="100" customFormat="1" x14ac:dyDescent="0.35">
      <c r="A103" s="71" t="s">
        <v>5</v>
      </c>
      <c r="B103" s="15"/>
      <c r="C103" s="12"/>
      <c r="D103" s="12"/>
      <c r="E103" s="12"/>
      <c r="F103" s="80"/>
      <c r="G103" s="6"/>
      <c r="H103" s="6"/>
      <c r="I103" s="6"/>
      <c r="J103" s="6"/>
      <c r="K103" s="6"/>
      <c r="L103" s="16"/>
    </row>
    <row r="104" spans="1:12" s="100" customFormat="1" x14ac:dyDescent="0.35">
      <c r="A104" s="71" t="s">
        <v>7</v>
      </c>
      <c r="B104" s="15"/>
      <c r="C104" s="12"/>
      <c r="D104" s="12"/>
      <c r="E104" s="12"/>
      <c r="F104" s="81" t="s">
        <v>172</v>
      </c>
      <c r="G104" s="6"/>
      <c r="H104" s="6"/>
      <c r="I104" s="6"/>
      <c r="J104" s="6"/>
      <c r="K104" s="6"/>
      <c r="L104" s="16"/>
    </row>
    <row r="105" spans="1:12" s="100" customFormat="1" ht="10.5" thickBot="1" x14ac:dyDescent="0.4">
      <c r="A105" s="71" t="s">
        <v>8</v>
      </c>
      <c r="B105" s="17"/>
      <c r="C105" s="14"/>
      <c r="D105" s="14"/>
      <c r="E105" s="14"/>
      <c r="F105" s="107" t="s">
        <v>130</v>
      </c>
      <c r="G105" s="7"/>
      <c r="H105" s="7"/>
      <c r="I105" s="7"/>
      <c r="J105" s="7"/>
      <c r="K105" s="7"/>
      <c r="L105" s="18"/>
    </row>
    <row r="106" spans="1:12" s="100" customFormat="1" ht="11" thickBot="1" x14ac:dyDescent="0.4">
      <c r="A106" s="71" t="s">
        <v>6</v>
      </c>
      <c r="B106" s="77">
        <f>1+MAX($B$13:B105)</f>
        <v>24</v>
      </c>
      <c r="C106" s="59" t="s">
        <v>174</v>
      </c>
      <c r="D106" s="78"/>
      <c r="E106" s="59" t="s">
        <v>258</v>
      </c>
      <c r="F106" s="79" t="s">
        <v>175</v>
      </c>
      <c r="G106" s="59" t="s">
        <v>142</v>
      </c>
      <c r="H106" s="60">
        <v>198</v>
      </c>
      <c r="I106" s="82"/>
      <c r="J106" s="60" t="str">
        <f>IF(ISNUMBER(I106),ROUND(H106*I106,3),"")</f>
        <v/>
      </c>
      <c r="K106" s="61"/>
      <c r="L106" s="76">
        <f>ROUND(H106*K106,2)</f>
        <v>0</v>
      </c>
    </row>
    <row r="107" spans="1:12" s="100" customFormat="1" x14ac:dyDescent="0.35">
      <c r="A107" s="71" t="s">
        <v>5</v>
      </c>
      <c r="B107" s="15"/>
      <c r="C107" s="12"/>
      <c r="D107" s="12"/>
      <c r="E107" s="12"/>
      <c r="F107" s="80"/>
      <c r="G107" s="6"/>
      <c r="H107" s="6"/>
      <c r="I107" s="6"/>
      <c r="J107" s="6"/>
      <c r="K107" s="6"/>
      <c r="L107" s="16"/>
    </row>
    <row r="108" spans="1:12" s="100" customFormat="1" ht="20" x14ac:dyDescent="0.35">
      <c r="A108" s="71" t="s">
        <v>7</v>
      </c>
      <c r="B108" s="15"/>
      <c r="C108" s="12"/>
      <c r="D108" s="12"/>
      <c r="E108" s="12"/>
      <c r="F108" s="81" t="s">
        <v>322</v>
      </c>
      <c r="G108" s="6"/>
      <c r="H108" s="6"/>
      <c r="I108" s="6"/>
      <c r="J108" s="6"/>
      <c r="K108" s="6"/>
      <c r="L108" s="16"/>
    </row>
    <row r="109" spans="1:12" s="100" customFormat="1" ht="10.5" thickBot="1" x14ac:dyDescent="0.4">
      <c r="A109" s="71" t="s">
        <v>8</v>
      </c>
      <c r="B109" s="17"/>
      <c r="C109" s="14"/>
      <c r="D109" s="14"/>
      <c r="E109" s="14"/>
      <c r="F109" s="107" t="s">
        <v>130</v>
      </c>
      <c r="G109" s="7"/>
      <c r="H109" s="7"/>
      <c r="I109" s="7"/>
      <c r="J109" s="7"/>
      <c r="K109" s="7"/>
      <c r="L109" s="18"/>
    </row>
    <row r="110" spans="1:12" s="100" customFormat="1" ht="11" thickBot="1" x14ac:dyDescent="0.4">
      <c r="A110" s="71" t="s">
        <v>6</v>
      </c>
      <c r="B110" s="77">
        <f>1+MAX($B$13:B109)</f>
        <v>25</v>
      </c>
      <c r="C110" s="59" t="s">
        <v>176</v>
      </c>
      <c r="D110" s="78"/>
      <c r="E110" s="59" t="s">
        <v>258</v>
      </c>
      <c r="F110" s="79" t="s">
        <v>177</v>
      </c>
      <c r="G110" s="59" t="s">
        <v>148</v>
      </c>
      <c r="H110" s="60">
        <v>35</v>
      </c>
      <c r="I110" s="82"/>
      <c r="J110" s="60" t="str">
        <f>IF(ISNUMBER(I110),ROUND(H110*I110,3),"")</f>
        <v/>
      </c>
      <c r="K110" s="61"/>
      <c r="L110" s="76">
        <f>ROUND(H110*K110,2)</f>
        <v>0</v>
      </c>
    </row>
    <row r="111" spans="1:12" s="100" customFormat="1" x14ac:dyDescent="0.35">
      <c r="A111" s="71" t="s">
        <v>5</v>
      </c>
      <c r="B111" s="15"/>
      <c r="C111" s="12"/>
      <c r="D111" s="12"/>
      <c r="E111" s="12"/>
      <c r="F111" s="80"/>
      <c r="G111" s="6"/>
      <c r="H111" s="6"/>
      <c r="I111" s="6"/>
      <c r="J111" s="6"/>
      <c r="K111" s="6"/>
      <c r="L111" s="16"/>
    </row>
    <row r="112" spans="1:12" s="100" customFormat="1" ht="20" x14ac:dyDescent="0.35">
      <c r="A112" s="71" t="s">
        <v>7</v>
      </c>
      <c r="B112" s="15"/>
      <c r="C112" s="12"/>
      <c r="D112" s="12"/>
      <c r="E112" s="12"/>
      <c r="F112" s="81" t="s">
        <v>324</v>
      </c>
      <c r="G112" s="6"/>
      <c r="H112" s="6"/>
      <c r="I112" s="6"/>
      <c r="J112" s="6"/>
      <c r="K112" s="6"/>
      <c r="L112" s="16"/>
    </row>
    <row r="113" spans="1:12" s="100" customFormat="1" ht="10.5" thickBot="1" x14ac:dyDescent="0.4">
      <c r="A113" s="71" t="s">
        <v>8</v>
      </c>
      <c r="B113" s="17"/>
      <c r="C113" s="14"/>
      <c r="D113" s="14"/>
      <c r="E113" s="14"/>
      <c r="F113" s="107" t="s">
        <v>130</v>
      </c>
      <c r="G113" s="7"/>
      <c r="H113" s="7"/>
      <c r="I113" s="7"/>
      <c r="J113" s="7"/>
      <c r="K113" s="7"/>
      <c r="L113" s="18"/>
    </row>
    <row r="114" spans="1:12" s="100" customFormat="1" ht="11" thickBot="1" x14ac:dyDescent="0.4">
      <c r="A114" s="71" t="s">
        <v>6</v>
      </c>
      <c r="B114" s="77">
        <f>1+MAX($B$13:B113)</f>
        <v>26</v>
      </c>
      <c r="C114" s="59" t="s">
        <v>178</v>
      </c>
      <c r="D114" s="78"/>
      <c r="E114" s="59" t="s">
        <v>258</v>
      </c>
      <c r="F114" s="79" t="s">
        <v>179</v>
      </c>
      <c r="G114" s="59" t="s">
        <v>148</v>
      </c>
      <c r="H114" s="60">
        <v>20</v>
      </c>
      <c r="I114" s="82"/>
      <c r="J114" s="60" t="str">
        <f>IF(ISNUMBER(I114),ROUND(H114*I114,3),"")</f>
        <v/>
      </c>
      <c r="K114" s="61"/>
      <c r="L114" s="76">
        <f>ROUND(H114*K114,2)</f>
        <v>0</v>
      </c>
    </row>
    <row r="115" spans="1:12" s="100" customFormat="1" x14ac:dyDescent="0.35">
      <c r="A115" s="71" t="s">
        <v>5</v>
      </c>
      <c r="B115" s="15"/>
      <c r="C115" s="12"/>
      <c r="D115" s="12"/>
      <c r="E115" s="12"/>
      <c r="F115" s="80"/>
      <c r="G115" s="6"/>
      <c r="H115" s="6"/>
      <c r="I115" s="6"/>
      <c r="J115" s="6"/>
      <c r="K115" s="6"/>
      <c r="L115" s="16"/>
    </row>
    <row r="116" spans="1:12" s="100" customFormat="1" ht="20" x14ac:dyDescent="0.35">
      <c r="A116" s="71" t="s">
        <v>7</v>
      </c>
      <c r="B116" s="15"/>
      <c r="C116" s="12"/>
      <c r="D116" s="12"/>
      <c r="E116" s="12"/>
      <c r="F116" s="81" t="s">
        <v>323</v>
      </c>
      <c r="G116" s="6"/>
      <c r="H116" s="6"/>
      <c r="I116" s="6"/>
      <c r="J116" s="6"/>
      <c r="K116" s="6"/>
      <c r="L116" s="16"/>
    </row>
    <row r="117" spans="1:12" s="100" customFormat="1" ht="10.5" thickBot="1" x14ac:dyDescent="0.4">
      <c r="A117" s="71" t="s">
        <v>8</v>
      </c>
      <c r="B117" s="17"/>
      <c r="C117" s="14"/>
      <c r="D117" s="14"/>
      <c r="E117" s="14"/>
      <c r="F117" s="107" t="s">
        <v>130</v>
      </c>
      <c r="G117" s="7"/>
      <c r="H117" s="7"/>
      <c r="I117" s="7"/>
      <c r="J117" s="7"/>
      <c r="K117" s="7"/>
      <c r="L117" s="18"/>
    </row>
    <row r="118" spans="1:12" s="100" customFormat="1" ht="20.5" thickBot="1" x14ac:dyDescent="0.4">
      <c r="A118" s="71" t="s">
        <v>6</v>
      </c>
      <c r="B118" s="77">
        <f>1+MAX($B$13:B117)</f>
        <v>27</v>
      </c>
      <c r="C118" s="59" t="s">
        <v>180</v>
      </c>
      <c r="D118" s="78"/>
      <c r="E118" s="59" t="s">
        <v>258</v>
      </c>
      <c r="F118" s="79" t="s">
        <v>181</v>
      </c>
      <c r="G118" s="59" t="s">
        <v>148</v>
      </c>
      <c r="H118" s="60">
        <v>1</v>
      </c>
      <c r="I118" s="82"/>
      <c r="J118" s="60" t="str">
        <f>IF(ISNUMBER(I118),ROUND(H118*I118,3),"")</f>
        <v/>
      </c>
      <c r="K118" s="61"/>
      <c r="L118" s="76">
        <f>ROUND(H118*K118,2)</f>
        <v>0</v>
      </c>
    </row>
    <row r="119" spans="1:12" s="100" customFormat="1" x14ac:dyDescent="0.35">
      <c r="A119" s="71" t="s">
        <v>5</v>
      </c>
      <c r="B119" s="15"/>
      <c r="C119" s="12"/>
      <c r="D119" s="12"/>
      <c r="E119" s="12"/>
      <c r="F119" s="80"/>
      <c r="G119" s="6"/>
      <c r="H119" s="6"/>
      <c r="I119" s="6"/>
      <c r="J119" s="6"/>
      <c r="K119" s="6"/>
      <c r="L119" s="16"/>
    </row>
    <row r="120" spans="1:12" s="100" customFormat="1" x14ac:dyDescent="0.35">
      <c r="A120" s="71" t="s">
        <v>7</v>
      </c>
      <c r="B120" s="15"/>
      <c r="C120" s="12"/>
      <c r="D120" s="12"/>
      <c r="E120" s="12"/>
      <c r="F120" s="81" t="s">
        <v>182</v>
      </c>
      <c r="G120" s="6"/>
      <c r="H120" s="6"/>
      <c r="I120" s="6"/>
      <c r="J120" s="6"/>
      <c r="K120" s="6"/>
      <c r="L120" s="16"/>
    </row>
    <row r="121" spans="1:12" s="100" customFormat="1" ht="10.5" thickBot="1" x14ac:dyDescent="0.4">
      <c r="A121" s="71" t="s">
        <v>8</v>
      </c>
      <c r="B121" s="17"/>
      <c r="C121" s="14"/>
      <c r="D121" s="14"/>
      <c r="E121" s="14"/>
      <c r="F121" s="107" t="s">
        <v>130</v>
      </c>
      <c r="G121" s="7"/>
      <c r="H121" s="7"/>
      <c r="I121" s="7"/>
      <c r="J121" s="7"/>
      <c r="K121" s="7"/>
      <c r="L121" s="18"/>
    </row>
    <row r="122" spans="1:12" s="100" customFormat="1" ht="20.5" thickBot="1" x14ac:dyDescent="0.4">
      <c r="A122" s="71" t="s">
        <v>6</v>
      </c>
      <c r="B122" s="77">
        <f>1+MAX($B$13:B121)</f>
        <v>28</v>
      </c>
      <c r="C122" s="59" t="s">
        <v>306</v>
      </c>
      <c r="D122" s="78"/>
      <c r="E122" s="59" t="s">
        <v>258</v>
      </c>
      <c r="F122" s="79" t="s">
        <v>305</v>
      </c>
      <c r="G122" s="59" t="s">
        <v>148</v>
      </c>
      <c r="H122" s="60">
        <v>1</v>
      </c>
      <c r="I122" s="82"/>
      <c r="J122" s="60" t="str">
        <f>IF(ISNUMBER(I122),ROUND(H122*I122,3),"")</f>
        <v/>
      </c>
      <c r="K122" s="61"/>
      <c r="L122" s="76">
        <f>ROUND(H122*K122,2)</f>
        <v>0</v>
      </c>
    </row>
    <row r="123" spans="1:12" s="100" customFormat="1" x14ac:dyDescent="0.35">
      <c r="A123" s="71" t="s">
        <v>5</v>
      </c>
      <c r="B123" s="15"/>
      <c r="C123" s="12"/>
      <c r="D123" s="12"/>
      <c r="E123" s="12"/>
      <c r="F123" s="80"/>
      <c r="G123" s="6"/>
      <c r="H123" s="6"/>
      <c r="I123" s="6"/>
      <c r="J123" s="6"/>
      <c r="K123" s="6"/>
      <c r="L123" s="16"/>
    </row>
    <row r="124" spans="1:12" s="100" customFormat="1" x14ac:dyDescent="0.35">
      <c r="A124" s="71" t="s">
        <v>7</v>
      </c>
      <c r="B124" s="15"/>
      <c r="C124" s="12"/>
      <c r="D124" s="12"/>
      <c r="E124" s="12"/>
      <c r="F124" s="81" t="s">
        <v>325</v>
      </c>
      <c r="G124" s="6"/>
      <c r="H124" s="6"/>
      <c r="I124" s="6"/>
      <c r="J124" s="6"/>
      <c r="K124" s="6"/>
      <c r="L124" s="16"/>
    </row>
    <row r="125" spans="1:12" s="100" customFormat="1" ht="10.5" thickBot="1" x14ac:dyDescent="0.4">
      <c r="A125" s="71" t="s">
        <v>8</v>
      </c>
      <c r="B125" s="17"/>
      <c r="C125" s="14"/>
      <c r="D125" s="14"/>
      <c r="E125" s="14"/>
      <c r="F125" s="107" t="s">
        <v>130</v>
      </c>
      <c r="G125" s="7"/>
      <c r="H125" s="7"/>
      <c r="I125" s="7"/>
      <c r="J125" s="7"/>
      <c r="K125" s="7"/>
      <c r="L125" s="18"/>
    </row>
    <row r="126" spans="1:12" s="100" customFormat="1" ht="11" thickBot="1" x14ac:dyDescent="0.4">
      <c r="A126" s="71" t="s">
        <v>6</v>
      </c>
      <c r="B126" s="77">
        <f>1+MAX($B$13:B125)</f>
        <v>29</v>
      </c>
      <c r="C126" s="59" t="s">
        <v>183</v>
      </c>
      <c r="D126" s="78"/>
      <c r="E126" s="59" t="s">
        <v>258</v>
      </c>
      <c r="F126" s="79" t="s">
        <v>184</v>
      </c>
      <c r="G126" s="59" t="s">
        <v>148</v>
      </c>
      <c r="H126" s="60">
        <v>1</v>
      </c>
      <c r="I126" s="82"/>
      <c r="J126" s="60" t="str">
        <f>IF(ISNUMBER(I126),ROUND(H126*I126,3),"")</f>
        <v/>
      </c>
      <c r="K126" s="61"/>
      <c r="L126" s="76">
        <f>ROUND(H126*K126,2)</f>
        <v>0</v>
      </c>
    </row>
    <row r="127" spans="1:12" s="100" customFormat="1" x14ac:dyDescent="0.35">
      <c r="A127" s="71" t="s">
        <v>5</v>
      </c>
      <c r="B127" s="15"/>
      <c r="C127" s="12"/>
      <c r="D127" s="12"/>
      <c r="E127" s="12"/>
      <c r="F127" s="80"/>
      <c r="G127" s="6"/>
      <c r="H127" s="6"/>
      <c r="I127" s="6"/>
      <c r="J127" s="6"/>
      <c r="K127" s="6"/>
      <c r="L127" s="16"/>
    </row>
    <row r="128" spans="1:12" s="100" customFormat="1" x14ac:dyDescent="0.35">
      <c r="A128" s="71" t="s">
        <v>7</v>
      </c>
      <c r="B128" s="15"/>
      <c r="C128" s="12"/>
      <c r="D128" s="12"/>
      <c r="E128" s="12"/>
      <c r="F128" s="81" t="s">
        <v>325</v>
      </c>
      <c r="G128" s="6"/>
      <c r="H128" s="6"/>
      <c r="I128" s="6"/>
      <c r="J128" s="6"/>
      <c r="K128" s="6"/>
      <c r="L128" s="16"/>
    </row>
    <row r="129" spans="1:12" s="100" customFormat="1" ht="10.5" thickBot="1" x14ac:dyDescent="0.4">
      <c r="A129" s="71" t="s">
        <v>8</v>
      </c>
      <c r="B129" s="17"/>
      <c r="C129" s="14"/>
      <c r="D129" s="14"/>
      <c r="E129" s="14"/>
      <c r="F129" s="107" t="s">
        <v>130</v>
      </c>
      <c r="G129" s="7"/>
      <c r="H129" s="7"/>
      <c r="I129" s="7"/>
      <c r="J129" s="7"/>
      <c r="K129" s="7"/>
      <c r="L129" s="18"/>
    </row>
    <row r="130" spans="1:12" s="100" customFormat="1" ht="20.5" thickBot="1" x14ac:dyDescent="0.4">
      <c r="A130" s="71" t="s">
        <v>6</v>
      </c>
      <c r="B130" s="77">
        <f>1+MAX($B$13:B129)</f>
        <v>30</v>
      </c>
      <c r="C130" s="59" t="s">
        <v>343</v>
      </c>
      <c r="D130" s="78"/>
      <c r="E130" s="59" t="s">
        <v>258</v>
      </c>
      <c r="F130" s="79" t="s">
        <v>344</v>
      </c>
      <c r="G130" s="59" t="s">
        <v>148</v>
      </c>
      <c r="H130" s="60">
        <v>5</v>
      </c>
      <c r="I130" s="82"/>
      <c r="J130" s="60" t="str">
        <f>IF(ISNUMBER(I130),ROUND(H130*I130,3),"")</f>
        <v/>
      </c>
      <c r="K130" s="61"/>
      <c r="L130" s="76">
        <f>ROUND(H130*K130,2)</f>
        <v>0</v>
      </c>
    </row>
    <row r="131" spans="1:12" s="100" customFormat="1" x14ac:dyDescent="0.35">
      <c r="A131" s="71" t="s">
        <v>5</v>
      </c>
      <c r="B131" s="15"/>
      <c r="C131" s="12"/>
      <c r="D131" s="12"/>
      <c r="E131" s="12"/>
      <c r="F131" s="80"/>
      <c r="G131" s="6"/>
      <c r="H131" s="6"/>
      <c r="I131" s="6"/>
      <c r="J131" s="6"/>
      <c r="K131" s="6"/>
      <c r="L131" s="16"/>
    </row>
    <row r="132" spans="1:12" s="100" customFormat="1" x14ac:dyDescent="0.35">
      <c r="A132" s="71" t="s">
        <v>7</v>
      </c>
      <c r="B132" s="15"/>
      <c r="C132" s="12"/>
      <c r="D132" s="12"/>
      <c r="E132" s="12"/>
      <c r="F132" s="81" t="s">
        <v>345</v>
      </c>
      <c r="G132" s="6"/>
      <c r="H132" s="6"/>
      <c r="I132" s="6"/>
      <c r="J132" s="6"/>
      <c r="K132" s="6"/>
      <c r="L132" s="16"/>
    </row>
    <row r="133" spans="1:12" s="100" customFormat="1" ht="10.5" thickBot="1" x14ac:dyDescent="0.4">
      <c r="A133" s="71" t="s">
        <v>8</v>
      </c>
      <c r="B133" s="17"/>
      <c r="C133" s="14"/>
      <c r="D133" s="14"/>
      <c r="E133" s="14"/>
      <c r="F133" s="107" t="s">
        <v>257</v>
      </c>
      <c r="G133" s="7"/>
      <c r="H133" s="7"/>
      <c r="I133" s="7"/>
      <c r="J133" s="7"/>
      <c r="K133" s="7"/>
      <c r="L133" s="18"/>
    </row>
    <row r="134" spans="1:12" s="100" customFormat="1" ht="11" thickBot="1" x14ac:dyDescent="0.4">
      <c r="A134" s="71" t="s">
        <v>6</v>
      </c>
      <c r="B134" s="77">
        <f>1+MAX($B$13:B133)</f>
        <v>31</v>
      </c>
      <c r="C134" s="59" t="s">
        <v>185</v>
      </c>
      <c r="D134" s="78"/>
      <c r="E134" s="59" t="s">
        <v>258</v>
      </c>
      <c r="F134" s="79" t="s">
        <v>186</v>
      </c>
      <c r="G134" s="59" t="s">
        <v>148</v>
      </c>
      <c r="H134" s="60">
        <v>13</v>
      </c>
      <c r="I134" s="82"/>
      <c r="J134" s="60" t="str">
        <f>IF(ISNUMBER(I134),ROUND(H134*I134,3),"")</f>
        <v/>
      </c>
      <c r="K134" s="61"/>
      <c r="L134" s="76">
        <f>ROUND(H134*K134,2)</f>
        <v>0</v>
      </c>
    </row>
    <row r="135" spans="1:12" s="100" customFormat="1" x14ac:dyDescent="0.35">
      <c r="A135" s="71" t="s">
        <v>5</v>
      </c>
      <c r="B135" s="15"/>
      <c r="C135" s="12"/>
      <c r="D135" s="12"/>
      <c r="E135" s="12"/>
      <c r="F135" s="80"/>
      <c r="G135" s="6"/>
      <c r="H135" s="6"/>
      <c r="I135" s="6"/>
      <c r="J135" s="6"/>
      <c r="K135" s="6"/>
      <c r="L135" s="16"/>
    </row>
    <row r="136" spans="1:12" s="100" customFormat="1" x14ac:dyDescent="0.35">
      <c r="A136" s="71" t="s">
        <v>7</v>
      </c>
      <c r="B136" s="15"/>
      <c r="C136" s="12"/>
      <c r="D136" s="12"/>
      <c r="E136" s="12"/>
      <c r="F136" s="81" t="s">
        <v>326</v>
      </c>
      <c r="G136" s="6"/>
      <c r="H136" s="6"/>
      <c r="I136" s="6"/>
      <c r="J136" s="6"/>
      <c r="K136" s="6"/>
      <c r="L136" s="16"/>
    </row>
    <row r="137" spans="1:12" s="100" customFormat="1" ht="10.5" thickBot="1" x14ac:dyDescent="0.4">
      <c r="A137" s="71" t="s">
        <v>8</v>
      </c>
      <c r="B137" s="17"/>
      <c r="C137" s="14"/>
      <c r="D137" s="14"/>
      <c r="E137" s="14"/>
      <c r="F137" s="107" t="s">
        <v>130</v>
      </c>
      <c r="G137" s="7"/>
      <c r="H137" s="7"/>
      <c r="I137" s="7"/>
      <c r="J137" s="7"/>
      <c r="K137" s="7"/>
      <c r="L137" s="18"/>
    </row>
    <row r="138" spans="1:12" s="100" customFormat="1" ht="11" thickBot="1" x14ac:dyDescent="0.4">
      <c r="A138" s="71" t="s">
        <v>6</v>
      </c>
      <c r="B138" s="77">
        <f>1+MAX($B$13:B137)</f>
        <v>32</v>
      </c>
      <c r="C138" s="59" t="s">
        <v>187</v>
      </c>
      <c r="D138" s="78"/>
      <c r="E138" s="59" t="s">
        <v>258</v>
      </c>
      <c r="F138" s="79" t="s">
        <v>188</v>
      </c>
      <c r="G138" s="59" t="s">
        <v>148</v>
      </c>
      <c r="H138" s="60">
        <v>11</v>
      </c>
      <c r="I138" s="82"/>
      <c r="J138" s="60" t="str">
        <f>IF(ISNUMBER(I138),ROUND(H138*I138,3),"")</f>
        <v/>
      </c>
      <c r="K138" s="61"/>
      <c r="L138" s="76">
        <f>ROUND(H138*K138,2)</f>
        <v>0</v>
      </c>
    </row>
    <row r="139" spans="1:12" s="100" customFormat="1" x14ac:dyDescent="0.35">
      <c r="A139" s="71" t="s">
        <v>5</v>
      </c>
      <c r="B139" s="15"/>
      <c r="C139" s="12"/>
      <c r="D139" s="12"/>
      <c r="E139" s="12"/>
      <c r="F139" s="80"/>
      <c r="G139" s="6"/>
      <c r="H139" s="6"/>
      <c r="I139" s="6"/>
      <c r="J139" s="6"/>
      <c r="K139" s="6"/>
      <c r="L139" s="16"/>
    </row>
    <row r="140" spans="1:12" s="100" customFormat="1" x14ac:dyDescent="0.35">
      <c r="A140" s="71" t="s">
        <v>7</v>
      </c>
      <c r="B140" s="15"/>
      <c r="C140" s="12"/>
      <c r="D140" s="12"/>
      <c r="E140" s="12"/>
      <c r="F140" s="81" t="s">
        <v>327</v>
      </c>
      <c r="G140" s="6"/>
      <c r="H140" s="6"/>
      <c r="I140" s="6"/>
      <c r="J140" s="6"/>
      <c r="K140" s="6"/>
      <c r="L140" s="16"/>
    </row>
    <row r="141" spans="1:12" s="100" customFormat="1" ht="10.5" thickBot="1" x14ac:dyDescent="0.4">
      <c r="A141" s="71" t="s">
        <v>8</v>
      </c>
      <c r="B141" s="17"/>
      <c r="C141" s="14"/>
      <c r="D141" s="14"/>
      <c r="E141" s="14"/>
      <c r="F141" s="107" t="s">
        <v>130</v>
      </c>
      <c r="G141" s="7"/>
      <c r="H141" s="7"/>
      <c r="I141" s="7"/>
      <c r="J141" s="7"/>
      <c r="K141" s="7"/>
      <c r="L141" s="18"/>
    </row>
    <row r="142" spans="1:12" s="100" customFormat="1" ht="11" thickBot="1" x14ac:dyDescent="0.4">
      <c r="A142" s="71" t="s">
        <v>6</v>
      </c>
      <c r="B142" s="77">
        <f>1+MAX($B$13:B141)</f>
        <v>33</v>
      </c>
      <c r="C142" s="59" t="s">
        <v>189</v>
      </c>
      <c r="D142" s="78"/>
      <c r="E142" s="59" t="s">
        <v>258</v>
      </c>
      <c r="F142" s="79" t="s">
        <v>190</v>
      </c>
      <c r="G142" s="59" t="s">
        <v>148</v>
      </c>
      <c r="H142" s="60">
        <v>13</v>
      </c>
      <c r="I142" s="82"/>
      <c r="J142" s="60" t="str">
        <f>IF(ISNUMBER(I142),ROUND(H142*I142,3),"")</f>
        <v/>
      </c>
      <c r="K142" s="61"/>
      <c r="L142" s="76">
        <f>ROUND(H142*K142,2)</f>
        <v>0</v>
      </c>
    </row>
    <row r="143" spans="1:12" s="100" customFormat="1" x14ac:dyDescent="0.35">
      <c r="A143" s="71" t="s">
        <v>5</v>
      </c>
      <c r="B143" s="15"/>
      <c r="C143" s="12"/>
      <c r="D143" s="12"/>
      <c r="E143" s="12"/>
      <c r="F143" s="80"/>
      <c r="G143" s="6"/>
      <c r="H143" s="6"/>
      <c r="I143" s="6"/>
      <c r="J143" s="6"/>
      <c r="K143" s="6"/>
      <c r="L143" s="16"/>
    </row>
    <row r="144" spans="1:12" s="100" customFormat="1" x14ac:dyDescent="0.35">
      <c r="A144" s="71" t="s">
        <v>7</v>
      </c>
      <c r="B144" s="15"/>
      <c r="C144" s="12"/>
      <c r="D144" s="12"/>
      <c r="E144" s="12"/>
      <c r="F144" s="81" t="s">
        <v>191</v>
      </c>
      <c r="G144" s="6"/>
      <c r="H144" s="6"/>
      <c r="I144" s="6"/>
      <c r="J144" s="6"/>
      <c r="K144" s="6"/>
      <c r="L144" s="16"/>
    </row>
    <row r="145" spans="1:12" s="100" customFormat="1" ht="10.5" thickBot="1" x14ac:dyDescent="0.4">
      <c r="A145" s="71" t="s">
        <v>8</v>
      </c>
      <c r="B145" s="17"/>
      <c r="C145" s="14"/>
      <c r="D145" s="14"/>
      <c r="E145" s="14"/>
      <c r="F145" s="107" t="s">
        <v>130</v>
      </c>
      <c r="G145" s="7"/>
      <c r="H145" s="7"/>
      <c r="I145" s="7"/>
      <c r="J145" s="7"/>
      <c r="K145" s="7"/>
      <c r="L145" s="18"/>
    </row>
    <row r="146" spans="1:12" s="100" customFormat="1" ht="11" thickBot="1" x14ac:dyDescent="0.4">
      <c r="A146" s="71" t="s">
        <v>6</v>
      </c>
      <c r="B146" s="77">
        <f>1+MAX($B$13:B145)</f>
        <v>34</v>
      </c>
      <c r="C146" s="59" t="s">
        <v>192</v>
      </c>
      <c r="D146" s="78"/>
      <c r="E146" s="59" t="s">
        <v>258</v>
      </c>
      <c r="F146" s="79" t="s">
        <v>193</v>
      </c>
      <c r="G146" s="59" t="s">
        <v>148</v>
      </c>
      <c r="H146" s="60">
        <v>43</v>
      </c>
      <c r="I146" s="82"/>
      <c r="J146" s="60" t="str">
        <f>IF(ISNUMBER(I146),ROUND(H146*I146,3),"")</f>
        <v/>
      </c>
      <c r="K146" s="61"/>
      <c r="L146" s="76">
        <f>ROUND(H146*K146,2)</f>
        <v>0</v>
      </c>
    </row>
    <row r="147" spans="1:12" s="100" customFormat="1" x14ac:dyDescent="0.35">
      <c r="A147" s="71" t="s">
        <v>5</v>
      </c>
      <c r="B147" s="15"/>
      <c r="C147" s="12"/>
      <c r="D147" s="12"/>
      <c r="E147" s="12"/>
      <c r="F147" s="80"/>
      <c r="G147" s="6"/>
      <c r="H147" s="6"/>
      <c r="I147" s="6"/>
      <c r="J147" s="6"/>
      <c r="K147" s="6"/>
      <c r="L147" s="16"/>
    </row>
    <row r="148" spans="1:12" s="100" customFormat="1" x14ac:dyDescent="0.35">
      <c r="A148" s="71" t="s">
        <v>7</v>
      </c>
      <c r="B148" s="15"/>
      <c r="C148" s="12"/>
      <c r="D148" s="12"/>
      <c r="E148" s="12"/>
      <c r="F148" s="81" t="s">
        <v>328</v>
      </c>
      <c r="G148" s="6"/>
      <c r="H148" s="6"/>
      <c r="I148" s="6"/>
      <c r="J148" s="6"/>
      <c r="K148" s="6"/>
      <c r="L148" s="16"/>
    </row>
    <row r="149" spans="1:12" s="100" customFormat="1" ht="10.5" thickBot="1" x14ac:dyDescent="0.4">
      <c r="A149" s="71" t="s">
        <v>8</v>
      </c>
      <c r="B149" s="17"/>
      <c r="C149" s="14"/>
      <c r="D149" s="14"/>
      <c r="E149" s="14"/>
      <c r="F149" s="107" t="s">
        <v>130</v>
      </c>
      <c r="G149" s="7"/>
      <c r="H149" s="7"/>
      <c r="I149" s="7"/>
      <c r="J149" s="7"/>
      <c r="K149" s="7"/>
      <c r="L149" s="18"/>
    </row>
    <row r="150" spans="1:12" s="100" customFormat="1" ht="11" thickBot="1" x14ac:dyDescent="0.4">
      <c r="A150" s="71" t="s">
        <v>6</v>
      </c>
      <c r="B150" s="77">
        <f>1+MAX($B$13:B149)</f>
        <v>35</v>
      </c>
      <c r="C150" s="59" t="s">
        <v>194</v>
      </c>
      <c r="D150" s="78"/>
      <c r="E150" s="59" t="s">
        <v>258</v>
      </c>
      <c r="F150" s="79" t="s">
        <v>195</v>
      </c>
      <c r="G150" s="59" t="s">
        <v>148</v>
      </c>
      <c r="H150" s="60">
        <v>1</v>
      </c>
      <c r="I150" s="82"/>
      <c r="J150" s="60" t="str">
        <f>IF(ISNUMBER(I150),ROUND(H150*I150,3),"")</f>
        <v/>
      </c>
      <c r="K150" s="61"/>
      <c r="L150" s="76">
        <f>ROUND(H150*K150,2)</f>
        <v>0</v>
      </c>
    </row>
    <row r="151" spans="1:12" s="100" customFormat="1" x14ac:dyDescent="0.35">
      <c r="A151" s="71" t="s">
        <v>5</v>
      </c>
      <c r="B151" s="15"/>
      <c r="C151" s="12"/>
      <c r="D151" s="12"/>
      <c r="E151" s="12"/>
      <c r="F151" s="80"/>
      <c r="G151" s="6"/>
      <c r="H151" s="6"/>
      <c r="I151" s="6"/>
      <c r="J151" s="6"/>
      <c r="K151" s="6"/>
      <c r="L151" s="16"/>
    </row>
    <row r="152" spans="1:12" s="100" customFormat="1" x14ac:dyDescent="0.35">
      <c r="A152" s="71" t="s">
        <v>7</v>
      </c>
      <c r="B152" s="15"/>
      <c r="C152" s="12"/>
      <c r="D152" s="12"/>
      <c r="E152" s="12"/>
      <c r="F152" s="81" t="s">
        <v>329</v>
      </c>
      <c r="G152" s="6"/>
      <c r="H152" s="6"/>
      <c r="I152" s="6"/>
      <c r="J152" s="6"/>
      <c r="K152" s="6"/>
      <c r="L152" s="16"/>
    </row>
    <row r="153" spans="1:12" s="100" customFormat="1" ht="10.5" thickBot="1" x14ac:dyDescent="0.4">
      <c r="A153" s="71" t="s">
        <v>8</v>
      </c>
      <c r="B153" s="17"/>
      <c r="C153" s="14"/>
      <c r="D153" s="14"/>
      <c r="E153" s="14"/>
      <c r="F153" s="107" t="s">
        <v>130</v>
      </c>
      <c r="G153" s="7"/>
      <c r="H153" s="7"/>
      <c r="I153" s="7"/>
      <c r="J153" s="7"/>
      <c r="K153" s="7"/>
      <c r="L153" s="18"/>
    </row>
    <row r="154" spans="1:12" s="100" customFormat="1" ht="11" thickBot="1" x14ac:dyDescent="0.4">
      <c r="A154" s="71" t="s">
        <v>6</v>
      </c>
      <c r="B154" s="77">
        <f>1+MAX($B$13:B153)</f>
        <v>36</v>
      </c>
      <c r="C154" s="59" t="s">
        <v>196</v>
      </c>
      <c r="D154" s="78"/>
      <c r="E154" s="59" t="s">
        <v>258</v>
      </c>
      <c r="F154" s="79" t="s">
        <v>197</v>
      </c>
      <c r="G154" s="59" t="s">
        <v>148</v>
      </c>
      <c r="H154" s="60">
        <v>23</v>
      </c>
      <c r="I154" s="82"/>
      <c r="J154" s="60" t="str">
        <f>IF(ISNUMBER(I154),ROUND(H154*I154,3),"")</f>
        <v/>
      </c>
      <c r="K154" s="61"/>
      <c r="L154" s="76">
        <f>ROUND(H154*K154,2)</f>
        <v>0</v>
      </c>
    </row>
    <row r="155" spans="1:12" s="100" customFormat="1" x14ac:dyDescent="0.35">
      <c r="A155" s="71" t="s">
        <v>5</v>
      </c>
      <c r="B155" s="15"/>
      <c r="C155" s="12"/>
      <c r="D155" s="12"/>
      <c r="E155" s="12"/>
      <c r="F155" s="80"/>
      <c r="G155" s="6"/>
      <c r="H155" s="6"/>
      <c r="I155" s="6"/>
      <c r="J155" s="6"/>
      <c r="K155" s="6"/>
      <c r="L155" s="16"/>
    </row>
    <row r="156" spans="1:12" s="100" customFormat="1" ht="20" x14ac:dyDescent="0.35">
      <c r="A156" s="71" t="s">
        <v>7</v>
      </c>
      <c r="B156" s="15"/>
      <c r="C156" s="12"/>
      <c r="D156" s="12"/>
      <c r="E156" s="12"/>
      <c r="F156" s="81" t="s">
        <v>330</v>
      </c>
      <c r="G156" s="6"/>
      <c r="H156" s="6"/>
      <c r="I156" s="6"/>
      <c r="J156" s="6"/>
      <c r="K156" s="6"/>
      <c r="L156" s="16"/>
    </row>
    <row r="157" spans="1:12" s="100" customFormat="1" ht="10.5" thickBot="1" x14ac:dyDescent="0.4">
      <c r="A157" s="71" t="s">
        <v>8</v>
      </c>
      <c r="B157" s="17"/>
      <c r="C157" s="14"/>
      <c r="D157" s="14"/>
      <c r="E157" s="14"/>
      <c r="F157" s="107" t="s">
        <v>130</v>
      </c>
      <c r="G157" s="7"/>
      <c r="H157" s="7"/>
      <c r="I157" s="7"/>
      <c r="J157" s="7"/>
      <c r="K157" s="7"/>
      <c r="L157" s="18"/>
    </row>
    <row r="158" spans="1:12" s="100" customFormat="1" ht="11" thickBot="1" x14ac:dyDescent="0.4">
      <c r="A158" s="71" t="s">
        <v>6</v>
      </c>
      <c r="B158" s="77">
        <f>1+MAX($B$13:B157)</f>
        <v>37</v>
      </c>
      <c r="C158" s="59" t="s">
        <v>198</v>
      </c>
      <c r="D158" s="78"/>
      <c r="E158" s="59" t="s">
        <v>258</v>
      </c>
      <c r="F158" s="79" t="s">
        <v>199</v>
      </c>
      <c r="G158" s="59" t="s">
        <v>148</v>
      </c>
      <c r="H158" s="60">
        <v>13</v>
      </c>
      <c r="I158" s="82"/>
      <c r="J158" s="60" t="str">
        <f>IF(ISNUMBER(I158),ROUND(H158*I158,3),"")</f>
        <v/>
      </c>
      <c r="K158" s="61"/>
      <c r="L158" s="76">
        <f>ROUND(H158*K158,2)</f>
        <v>0</v>
      </c>
    </row>
    <row r="159" spans="1:12" s="100" customFormat="1" x14ac:dyDescent="0.35">
      <c r="A159" s="71" t="s">
        <v>5</v>
      </c>
      <c r="B159" s="15"/>
      <c r="C159" s="12"/>
      <c r="D159" s="12"/>
      <c r="E159" s="12"/>
      <c r="F159" s="80"/>
      <c r="G159" s="6"/>
      <c r="H159" s="6"/>
      <c r="I159" s="6"/>
      <c r="J159" s="6"/>
      <c r="K159" s="6"/>
      <c r="L159" s="16"/>
    </row>
    <row r="160" spans="1:12" s="100" customFormat="1" x14ac:dyDescent="0.35">
      <c r="A160" s="71" t="s">
        <v>7</v>
      </c>
      <c r="B160" s="15"/>
      <c r="C160" s="12"/>
      <c r="D160" s="12"/>
      <c r="E160" s="12"/>
      <c r="F160" s="81" t="s">
        <v>331</v>
      </c>
      <c r="G160" s="6"/>
      <c r="H160" s="6"/>
      <c r="I160" s="6"/>
      <c r="J160" s="6"/>
      <c r="K160" s="6"/>
      <c r="L160" s="16"/>
    </row>
    <row r="161" spans="1:12" s="100" customFormat="1" ht="10.5" thickBot="1" x14ac:dyDescent="0.4">
      <c r="A161" s="71" t="s">
        <v>8</v>
      </c>
      <c r="B161" s="17"/>
      <c r="C161" s="14"/>
      <c r="D161" s="14"/>
      <c r="E161" s="14"/>
      <c r="F161" s="107" t="s">
        <v>130</v>
      </c>
      <c r="G161" s="7"/>
      <c r="H161" s="7"/>
      <c r="I161" s="7"/>
      <c r="J161" s="7"/>
      <c r="K161" s="7"/>
      <c r="L161" s="18"/>
    </row>
    <row r="162" spans="1:12" s="100" customFormat="1" ht="11" thickBot="1" x14ac:dyDescent="0.4">
      <c r="A162" s="71" t="s">
        <v>6</v>
      </c>
      <c r="B162" s="77">
        <f>1+MAX($B$13:B161)</f>
        <v>38</v>
      </c>
      <c r="C162" s="59" t="s">
        <v>200</v>
      </c>
      <c r="D162" s="78"/>
      <c r="E162" s="59" t="s">
        <v>258</v>
      </c>
      <c r="F162" s="79" t="s">
        <v>201</v>
      </c>
      <c r="G162" s="59" t="s">
        <v>148</v>
      </c>
      <c r="H162" s="60">
        <v>10</v>
      </c>
      <c r="I162" s="82"/>
      <c r="J162" s="60" t="str">
        <f>IF(ISNUMBER(I162),ROUND(H162*I162,3),"")</f>
        <v/>
      </c>
      <c r="K162" s="61"/>
      <c r="L162" s="76">
        <f>ROUND(H162*K162,2)</f>
        <v>0</v>
      </c>
    </row>
    <row r="163" spans="1:12" s="100" customFormat="1" x14ac:dyDescent="0.35">
      <c r="A163" s="71" t="s">
        <v>5</v>
      </c>
      <c r="B163" s="15"/>
      <c r="C163" s="12"/>
      <c r="D163" s="12"/>
      <c r="E163" s="12"/>
      <c r="F163" s="80"/>
      <c r="G163" s="6"/>
      <c r="H163" s="6"/>
      <c r="I163" s="6"/>
      <c r="J163" s="6"/>
      <c r="K163" s="6"/>
      <c r="L163" s="16"/>
    </row>
    <row r="164" spans="1:12" s="100" customFormat="1" x14ac:dyDescent="0.35">
      <c r="A164" s="71" t="s">
        <v>7</v>
      </c>
      <c r="B164" s="15"/>
      <c r="C164" s="12"/>
      <c r="D164" s="12"/>
      <c r="E164" s="12"/>
      <c r="F164" s="81" t="s">
        <v>332</v>
      </c>
      <c r="G164" s="6"/>
      <c r="H164" s="6"/>
      <c r="I164" s="6"/>
      <c r="J164" s="6"/>
      <c r="K164" s="6"/>
      <c r="L164" s="16"/>
    </row>
    <row r="165" spans="1:12" s="100" customFormat="1" ht="10.5" thickBot="1" x14ac:dyDescent="0.4">
      <c r="A165" s="71" t="s">
        <v>8</v>
      </c>
      <c r="B165" s="17"/>
      <c r="C165" s="14"/>
      <c r="D165" s="14"/>
      <c r="E165" s="14"/>
      <c r="F165" s="107" t="s">
        <v>130</v>
      </c>
      <c r="G165" s="7"/>
      <c r="H165" s="7"/>
      <c r="I165" s="7"/>
      <c r="J165" s="7"/>
      <c r="K165" s="7"/>
      <c r="L165" s="18"/>
    </row>
    <row r="166" spans="1:12" s="100" customFormat="1" ht="11" thickBot="1" x14ac:dyDescent="0.4">
      <c r="A166" s="71" t="s">
        <v>6</v>
      </c>
      <c r="B166" s="77">
        <f>1+MAX($B$13:B165)</f>
        <v>39</v>
      </c>
      <c r="C166" s="59" t="s">
        <v>202</v>
      </c>
      <c r="D166" s="78"/>
      <c r="E166" s="59" t="s">
        <v>258</v>
      </c>
      <c r="F166" s="79" t="s">
        <v>203</v>
      </c>
      <c r="G166" s="59" t="s">
        <v>204</v>
      </c>
      <c r="H166" s="60">
        <v>48</v>
      </c>
      <c r="I166" s="82"/>
      <c r="J166" s="60" t="str">
        <f>IF(ISNUMBER(I166),ROUND(H166*I166,3),"")</f>
        <v/>
      </c>
      <c r="K166" s="61"/>
      <c r="L166" s="76">
        <f>ROUND(H166*K166,2)</f>
        <v>0</v>
      </c>
    </row>
    <row r="167" spans="1:12" s="100" customFormat="1" x14ac:dyDescent="0.35">
      <c r="A167" s="71" t="s">
        <v>5</v>
      </c>
      <c r="B167" s="15"/>
      <c r="C167" s="12"/>
      <c r="D167" s="12"/>
      <c r="E167" s="12"/>
      <c r="F167" s="80"/>
      <c r="G167" s="6"/>
      <c r="H167" s="6"/>
      <c r="I167" s="6"/>
      <c r="J167" s="6"/>
      <c r="K167" s="6"/>
      <c r="L167" s="16"/>
    </row>
    <row r="168" spans="1:12" s="100" customFormat="1" x14ac:dyDescent="0.35">
      <c r="A168" s="71" t="s">
        <v>7</v>
      </c>
      <c r="B168" s="15"/>
      <c r="C168" s="12"/>
      <c r="D168" s="12"/>
      <c r="E168" s="12"/>
      <c r="F168" s="81"/>
      <c r="G168" s="6"/>
      <c r="H168" s="6"/>
      <c r="I168" s="6"/>
      <c r="J168" s="6"/>
      <c r="K168" s="6"/>
      <c r="L168" s="16"/>
    </row>
    <row r="169" spans="1:12" s="100" customFormat="1" ht="10.5" thickBot="1" x14ac:dyDescent="0.4">
      <c r="A169" s="71" t="s">
        <v>8</v>
      </c>
      <c r="B169" s="17"/>
      <c r="C169" s="14"/>
      <c r="D169" s="14"/>
      <c r="E169" s="14"/>
      <c r="F169" s="107" t="s">
        <v>130</v>
      </c>
      <c r="G169" s="7"/>
      <c r="H169" s="7"/>
      <c r="I169" s="7"/>
      <c r="J169" s="7"/>
      <c r="K169" s="7"/>
      <c r="L169" s="18"/>
    </row>
    <row r="170" spans="1:12" s="100" customFormat="1" ht="11" thickBot="1" x14ac:dyDescent="0.4">
      <c r="A170" s="71" t="s">
        <v>6</v>
      </c>
      <c r="B170" s="77">
        <f>1+MAX($B$13:B169)</f>
        <v>40</v>
      </c>
      <c r="C170" s="59" t="s">
        <v>205</v>
      </c>
      <c r="D170" s="78"/>
      <c r="E170" s="59" t="s">
        <v>258</v>
      </c>
      <c r="F170" s="79" t="s">
        <v>206</v>
      </c>
      <c r="G170" s="59" t="s">
        <v>204</v>
      </c>
      <c r="H170" s="60">
        <v>16</v>
      </c>
      <c r="I170" s="82"/>
      <c r="J170" s="60" t="str">
        <f>IF(ISNUMBER(I170),ROUND(H170*I170,3),"")</f>
        <v/>
      </c>
      <c r="K170" s="61"/>
      <c r="L170" s="76">
        <f>ROUND(H170*K170,2)</f>
        <v>0</v>
      </c>
    </row>
    <row r="171" spans="1:12" s="100" customFormat="1" x14ac:dyDescent="0.35">
      <c r="A171" s="71" t="s">
        <v>5</v>
      </c>
      <c r="B171" s="15"/>
      <c r="C171" s="12"/>
      <c r="D171" s="12"/>
      <c r="E171" s="12"/>
      <c r="F171" s="80"/>
      <c r="G171" s="6"/>
      <c r="H171" s="6"/>
      <c r="I171" s="6"/>
      <c r="J171" s="6"/>
      <c r="K171" s="6"/>
      <c r="L171" s="16"/>
    </row>
    <row r="172" spans="1:12" s="100" customFormat="1" x14ac:dyDescent="0.35">
      <c r="A172" s="71" t="s">
        <v>7</v>
      </c>
      <c r="B172" s="15"/>
      <c r="C172" s="12"/>
      <c r="D172" s="12"/>
      <c r="E172" s="12"/>
      <c r="F172" s="81"/>
      <c r="G172" s="6"/>
      <c r="H172" s="6"/>
      <c r="I172" s="6"/>
      <c r="J172" s="6"/>
      <c r="K172" s="6"/>
      <c r="L172" s="16"/>
    </row>
    <row r="173" spans="1:12" s="100" customFormat="1" ht="10.5" thickBot="1" x14ac:dyDescent="0.4">
      <c r="A173" s="71" t="s">
        <v>8</v>
      </c>
      <c r="B173" s="17"/>
      <c r="C173" s="14"/>
      <c r="D173" s="14"/>
      <c r="E173" s="14"/>
      <c r="F173" s="107" t="s">
        <v>130</v>
      </c>
      <c r="G173" s="7"/>
      <c r="H173" s="7"/>
      <c r="I173" s="7"/>
      <c r="J173" s="7"/>
      <c r="K173" s="7"/>
      <c r="L173" s="18"/>
    </row>
    <row r="174" spans="1:12" s="100" customFormat="1" ht="11" thickBot="1" x14ac:dyDescent="0.4">
      <c r="A174" s="71" t="s">
        <v>6</v>
      </c>
      <c r="B174" s="77">
        <f>1+MAX($B$13:B173)</f>
        <v>41</v>
      </c>
      <c r="C174" s="59" t="s">
        <v>207</v>
      </c>
      <c r="D174" s="78"/>
      <c r="E174" s="59" t="s">
        <v>258</v>
      </c>
      <c r="F174" s="79" t="s">
        <v>208</v>
      </c>
      <c r="G174" s="59" t="s">
        <v>204</v>
      </c>
      <c r="H174" s="60">
        <v>88</v>
      </c>
      <c r="I174" s="82"/>
      <c r="J174" s="60" t="str">
        <f>IF(ISNUMBER(I174),ROUND(H174*I174,3),"")</f>
        <v/>
      </c>
      <c r="K174" s="61"/>
      <c r="L174" s="76">
        <f>ROUND(H174*K174,2)</f>
        <v>0</v>
      </c>
    </row>
    <row r="175" spans="1:12" s="100" customFormat="1" x14ac:dyDescent="0.35">
      <c r="A175" s="71" t="s">
        <v>5</v>
      </c>
      <c r="B175" s="15"/>
      <c r="C175" s="12"/>
      <c r="D175" s="12"/>
      <c r="E175" s="12"/>
      <c r="F175" s="80"/>
      <c r="G175" s="6"/>
      <c r="H175" s="6"/>
      <c r="I175" s="6"/>
      <c r="J175" s="6"/>
      <c r="K175" s="6"/>
      <c r="L175" s="16"/>
    </row>
    <row r="176" spans="1:12" s="100" customFormat="1" x14ac:dyDescent="0.35">
      <c r="A176" s="71" t="s">
        <v>7</v>
      </c>
      <c r="B176" s="15"/>
      <c r="C176" s="12"/>
      <c r="D176" s="12"/>
      <c r="E176" s="12"/>
      <c r="F176" s="81"/>
      <c r="G176" s="6"/>
      <c r="H176" s="6"/>
      <c r="I176" s="6"/>
      <c r="J176" s="6"/>
      <c r="K176" s="6"/>
      <c r="L176" s="16"/>
    </row>
    <row r="177" spans="1:12" s="100" customFormat="1" ht="10.5" thickBot="1" x14ac:dyDescent="0.4">
      <c r="A177" s="71" t="s">
        <v>8</v>
      </c>
      <c r="B177" s="17"/>
      <c r="C177" s="14"/>
      <c r="D177" s="14"/>
      <c r="E177" s="14"/>
      <c r="F177" s="107" t="s">
        <v>130</v>
      </c>
      <c r="G177" s="7"/>
      <c r="H177" s="7"/>
      <c r="I177" s="7"/>
      <c r="J177" s="7"/>
      <c r="K177" s="7"/>
      <c r="L177" s="18"/>
    </row>
    <row r="178" spans="1:12" s="100" customFormat="1" ht="11" thickBot="1" x14ac:dyDescent="0.4">
      <c r="A178" s="71" t="s">
        <v>6</v>
      </c>
      <c r="B178" s="77">
        <f>1+MAX($B$13:B177)</f>
        <v>42</v>
      </c>
      <c r="C178" s="59" t="s">
        <v>209</v>
      </c>
      <c r="D178" s="78"/>
      <c r="E178" s="59" t="s">
        <v>258</v>
      </c>
      <c r="F178" s="79" t="s">
        <v>210</v>
      </c>
      <c r="G178" s="59" t="s">
        <v>204</v>
      </c>
      <c r="H178" s="60">
        <v>64</v>
      </c>
      <c r="I178" s="82"/>
      <c r="J178" s="60" t="str">
        <f>IF(ISNUMBER(I178),ROUND(H178*I178,3),"")</f>
        <v/>
      </c>
      <c r="K178" s="61"/>
      <c r="L178" s="76">
        <f>ROUND(H178*K178,2)</f>
        <v>0</v>
      </c>
    </row>
    <row r="179" spans="1:12" s="100" customFormat="1" x14ac:dyDescent="0.35">
      <c r="A179" s="71" t="s">
        <v>5</v>
      </c>
      <c r="B179" s="15"/>
      <c r="C179" s="12"/>
      <c r="D179" s="12"/>
      <c r="E179" s="12"/>
      <c r="F179" s="80"/>
      <c r="G179" s="6"/>
      <c r="H179" s="6"/>
      <c r="I179" s="6"/>
      <c r="J179" s="6"/>
      <c r="K179" s="6"/>
      <c r="L179" s="16"/>
    </row>
    <row r="180" spans="1:12" s="100" customFormat="1" x14ac:dyDescent="0.35">
      <c r="A180" s="71" t="s">
        <v>7</v>
      </c>
      <c r="B180" s="15"/>
      <c r="C180" s="12"/>
      <c r="D180" s="12"/>
      <c r="E180" s="12"/>
      <c r="F180" s="81"/>
      <c r="G180" s="6"/>
      <c r="H180" s="6"/>
      <c r="I180" s="6"/>
      <c r="J180" s="6"/>
      <c r="K180" s="6"/>
      <c r="L180" s="16"/>
    </row>
    <row r="181" spans="1:12" s="100" customFormat="1" ht="10.5" thickBot="1" x14ac:dyDescent="0.4">
      <c r="A181" s="71" t="s">
        <v>8</v>
      </c>
      <c r="B181" s="17"/>
      <c r="C181" s="14"/>
      <c r="D181" s="14"/>
      <c r="E181" s="14"/>
      <c r="F181" s="107" t="s">
        <v>130</v>
      </c>
      <c r="G181" s="7"/>
      <c r="H181" s="7"/>
      <c r="I181" s="7"/>
      <c r="J181" s="7"/>
      <c r="K181" s="7"/>
      <c r="L181" s="18"/>
    </row>
    <row r="182" spans="1:12" s="100" customFormat="1" ht="11" thickBot="1" x14ac:dyDescent="0.4">
      <c r="A182" s="71" t="s">
        <v>6</v>
      </c>
      <c r="B182" s="77">
        <f>1+MAX($B$13:B181)</f>
        <v>43</v>
      </c>
      <c r="C182" s="59" t="s">
        <v>211</v>
      </c>
      <c r="D182" s="78"/>
      <c r="E182" s="59" t="s">
        <v>258</v>
      </c>
      <c r="F182" s="79" t="s">
        <v>212</v>
      </c>
      <c r="G182" s="59" t="s">
        <v>204</v>
      </c>
      <c r="H182" s="60">
        <v>24</v>
      </c>
      <c r="I182" s="82"/>
      <c r="J182" s="60" t="str">
        <f>IF(ISNUMBER(I182),ROUND(H182*I182,3),"")</f>
        <v/>
      </c>
      <c r="K182" s="61"/>
      <c r="L182" s="76">
        <f>ROUND(H182*K182,2)</f>
        <v>0</v>
      </c>
    </row>
    <row r="183" spans="1:12" s="100" customFormat="1" x14ac:dyDescent="0.35">
      <c r="A183" s="71" t="s">
        <v>5</v>
      </c>
      <c r="B183" s="15"/>
      <c r="C183" s="12"/>
      <c r="D183" s="12"/>
      <c r="E183" s="12"/>
      <c r="F183" s="80"/>
      <c r="G183" s="6"/>
      <c r="H183" s="6"/>
      <c r="I183" s="6"/>
      <c r="J183" s="6"/>
      <c r="K183" s="6"/>
      <c r="L183" s="16"/>
    </row>
    <row r="184" spans="1:12" s="100" customFormat="1" x14ac:dyDescent="0.35">
      <c r="A184" s="71" t="s">
        <v>7</v>
      </c>
      <c r="B184" s="15"/>
      <c r="C184" s="12"/>
      <c r="D184" s="12"/>
      <c r="E184" s="12"/>
      <c r="F184" s="81"/>
      <c r="G184" s="6"/>
      <c r="H184" s="6"/>
      <c r="I184" s="6"/>
      <c r="J184" s="6"/>
      <c r="K184" s="6"/>
      <c r="L184" s="16"/>
    </row>
    <row r="185" spans="1:12" s="100" customFormat="1" ht="10.5" thickBot="1" x14ac:dyDescent="0.4">
      <c r="A185" s="71" t="s">
        <v>8</v>
      </c>
      <c r="B185" s="17"/>
      <c r="C185" s="14"/>
      <c r="D185" s="14"/>
      <c r="E185" s="14"/>
      <c r="F185" s="107" t="s">
        <v>130</v>
      </c>
      <c r="G185" s="7"/>
      <c r="H185" s="7"/>
      <c r="I185" s="7"/>
      <c r="J185" s="7"/>
      <c r="K185" s="7"/>
      <c r="L185" s="18"/>
    </row>
    <row r="186" spans="1:12" s="100" customFormat="1" ht="11" thickBot="1" x14ac:dyDescent="0.4">
      <c r="A186" s="71" t="s">
        <v>6</v>
      </c>
      <c r="B186" s="77">
        <f>1+MAX($B$13:B185)</f>
        <v>44</v>
      </c>
      <c r="C186" s="59" t="s">
        <v>213</v>
      </c>
      <c r="D186" s="78"/>
      <c r="E186" s="59" t="s">
        <v>258</v>
      </c>
      <c r="F186" s="79" t="s">
        <v>214</v>
      </c>
      <c r="G186" s="59" t="s">
        <v>204</v>
      </c>
      <c r="H186" s="60">
        <v>16</v>
      </c>
      <c r="I186" s="82"/>
      <c r="J186" s="60" t="str">
        <f>IF(ISNUMBER(I186),ROUND(H186*I186,3),"")</f>
        <v/>
      </c>
      <c r="K186" s="61"/>
      <c r="L186" s="76">
        <f>ROUND(H186*K186,2)</f>
        <v>0</v>
      </c>
    </row>
    <row r="187" spans="1:12" s="100" customFormat="1" x14ac:dyDescent="0.35">
      <c r="A187" s="71" t="s">
        <v>5</v>
      </c>
      <c r="B187" s="15"/>
      <c r="C187" s="12"/>
      <c r="D187" s="12"/>
      <c r="E187" s="12"/>
      <c r="F187" s="80"/>
      <c r="G187" s="6"/>
      <c r="H187" s="6"/>
      <c r="I187" s="6"/>
      <c r="J187" s="6"/>
      <c r="K187" s="6"/>
      <c r="L187" s="16"/>
    </row>
    <row r="188" spans="1:12" s="100" customFormat="1" x14ac:dyDescent="0.35">
      <c r="A188" s="71" t="s">
        <v>7</v>
      </c>
      <c r="B188" s="15"/>
      <c r="C188" s="12"/>
      <c r="D188" s="12"/>
      <c r="E188" s="12"/>
      <c r="F188" s="81"/>
      <c r="G188" s="6"/>
      <c r="H188" s="6"/>
      <c r="I188" s="6"/>
      <c r="J188" s="6"/>
      <c r="K188" s="6"/>
      <c r="L188" s="16"/>
    </row>
    <row r="189" spans="1:12" s="100" customFormat="1" ht="10.5" thickBot="1" x14ac:dyDescent="0.4">
      <c r="A189" s="71" t="s">
        <v>8</v>
      </c>
      <c r="B189" s="17"/>
      <c r="C189" s="14"/>
      <c r="D189" s="14"/>
      <c r="E189" s="14"/>
      <c r="F189" s="107" t="s">
        <v>130</v>
      </c>
      <c r="G189" s="7"/>
      <c r="H189" s="7"/>
      <c r="I189" s="7"/>
      <c r="J189" s="7"/>
      <c r="K189" s="7"/>
      <c r="L189" s="18"/>
    </row>
    <row r="190" spans="1:12" s="100" customFormat="1" ht="11" thickBot="1" x14ac:dyDescent="0.4">
      <c r="A190" s="71" t="s">
        <v>6</v>
      </c>
      <c r="B190" s="77">
        <f>1+MAX($B$13:B189)</f>
        <v>45</v>
      </c>
      <c r="C190" s="59" t="s">
        <v>215</v>
      </c>
      <c r="D190" s="78"/>
      <c r="E190" s="59" t="s">
        <v>258</v>
      </c>
      <c r="F190" s="79" t="s">
        <v>216</v>
      </c>
      <c r="G190" s="59" t="s">
        <v>142</v>
      </c>
      <c r="H190" s="60">
        <f>1073+500</f>
        <v>1573</v>
      </c>
      <c r="I190" s="82"/>
      <c r="J190" s="60" t="str">
        <f>IF(ISNUMBER(I190),ROUND(H190*I190,3),"")</f>
        <v/>
      </c>
      <c r="K190" s="61"/>
      <c r="L190" s="76">
        <f>ROUND(H190*K190,2)</f>
        <v>0</v>
      </c>
    </row>
    <row r="191" spans="1:12" s="100" customFormat="1" x14ac:dyDescent="0.35">
      <c r="A191" s="71" t="s">
        <v>5</v>
      </c>
      <c r="B191" s="15"/>
      <c r="C191" s="12"/>
      <c r="D191" s="12"/>
      <c r="E191" s="12"/>
      <c r="F191" s="80"/>
      <c r="G191" s="6"/>
      <c r="H191" s="6"/>
      <c r="I191" s="6"/>
      <c r="J191" s="6"/>
      <c r="K191" s="6"/>
      <c r="L191" s="16"/>
    </row>
    <row r="192" spans="1:12" s="100" customFormat="1" x14ac:dyDescent="0.35">
      <c r="A192" s="71" t="s">
        <v>7</v>
      </c>
      <c r="B192" s="15"/>
      <c r="C192" s="12"/>
      <c r="D192" s="12"/>
      <c r="E192" s="12"/>
      <c r="F192" s="81" t="s">
        <v>333</v>
      </c>
      <c r="G192" s="6"/>
      <c r="H192" s="6"/>
      <c r="I192" s="6"/>
      <c r="J192" s="6"/>
      <c r="K192" s="6"/>
      <c r="L192" s="16"/>
    </row>
    <row r="193" spans="1:12" s="100" customFormat="1" ht="10.5" thickBot="1" x14ac:dyDescent="0.4">
      <c r="A193" s="71" t="s">
        <v>8</v>
      </c>
      <c r="B193" s="17"/>
      <c r="C193" s="14"/>
      <c r="D193" s="14"/>
      <c r="E193" s="14"/>
      <c r="F193" s="107" t="s">
        <v>130</v>
      </c>
      <c r="G193" s="7"/>
      <c r="H193" s="7"/>
      <c r="I193" s="7"/>
      <c r="J193" s="7"/>
      <c r="K193" s="7"/>
      <c r="L193" s="18"/>
    </row>
    <row r="194" spans="1:12" s="100" customFormat="1" ht="11" thickBot="1" x14ac:dyDescent="0.4">
      <c r="A194" s="71" t="s">
        <v>6</v>
      </c>
      <c r="B194" s="77">
        <f>1+MAX($B$13:B193)</f>
        <v>46</v>
      </c>
      <c r="C194" s="59" t="s">
        <v>217</v>
      </c>
      <c r="D194" s="78"/>
      <c r="E194" s="59" t="s">
        <v>258</v>
      </c>
      <c r="F194" s="79" t="s">
        <v>218</v>
      </c>
      <c r="G194" s="59" t="s">
        <v>148</v>
      </c>
      <c r="H194" s="60">
        <v>2</v>
      </c>
      <c r="I194" s="82"/>
      <c r="J194" s="60" t="str">
        <f>IF(ISNUMBER(I194),ROUND(H194*I194,3),"")</f>
        <v/>
      </c>
      <c r="K194" s="61"/>
      <c r="L194" s="76">
        <f>ROUND(H194*K194,2)</f>
        <v>0</v>
      </c>
    </row>
    <row r="195" spans="1:12" s="100" customFormat="1" x14ac:dyDescent="0.35">
      <c r="A195" s="71" t="s">
        <v>5</v>
      </c>
      <c r="B195" s="15"/>
      <c r="C195" s="12"/>
      <c r="D195" s="12"/>
      <c r="E195" s="12"/>
      <c r="F195" s="80"/>
      <c r="G195" s="6"/>
      <c r="H195" s="6"/>
      <c r="I195" s="6"/>
      <c r="J195" s="6"/>
      <c r="K195" s="6"/>
      <c r="L195" s="16"/>
    </row>
    <row r="196" spans="1:12" s="100" customFormat="1" x14ac:dyDescent="0.35">
      <c r="A196" s="71" t="s">
        <v>7</v>
      </c>
      <c r="B196" s="15"/>
      <c r="C196" s="12"/>
      <c r="D196" s="12"/>
      <c r="E196" s="12"/>
      <c r="F196" s="81" t="s">
        <v>336</v>
      </c>
      <c r="G196" s="6"/>
      <c r="H196" s="6"/>
      <c r="I196" s="6"/>
      <c r="J196" s="6"/>
      <c r="K196" s="6"/>
      <c r="L196" s="16"/>
    </row>
    <row r="197" spans="1:12" s="100" customFormat="1" ht="10.5" thickBot="1" x14ac:dyDescent="0.4">
      <c r="A197" s="71" t="s">
        <v>8</v>
      </c>
      <c r="B197" s="17"/>
      <c r="C197" s="14"/>
      <c r="D197" s="14"/>
      <c r="E197" s="14"/>
      <c r="F197" s="107" t="s">
        <v>130</v>
      </c>
      <c r="G197" s="7"/>
      <c r="H197" s="7"/>
      <c r="I197" s="7"/>
      <c r="J197" s="7"/>
      <c r="K197" s="7"/>
      <c r="L197" s="18"/>
    </row>
    <row r="198" spans="1:12" s="100" customFormat="1" ht="11" thickBot="1" x14ac:dyDescent="0.4">
      <c r="A198" s="71" t="s">
        <v>6</v>
      </c>
      <c r="B198" s="77">
        <f>1+MAX($B$13:B197)</f>
        <v>47</v>
      </c>
      <c r="C198" s="59" t="s">
        <v>219</v>
      </c>
      <c r="D198" s="78"/>
      <c r="E198" s="59" t="s">
        <v>258</v>
      </c>
      <c r="F198" s="79" t="s">
        <v>220</v>
      </c>
      <c r="G198" s="59" t="s">
        <v>148</v>
      </c>
      <c r="H198" s="60">
        <v>1</v>
      </c>
      <c r="I198" s="82"/>
      <c r="J198" s="60" t="str">
        <f>IF(ISNUMBER(I198),ROUND(H198*I198,3),"")</f>
        <v/>
      </c>
      <c r="K198" s="61"/>
      <c r="L198" s="76">
        <f>ROUND(H198*K198,2)</f>
        <v>0</v>
      </c>
    </row>
    <row r="199" spans="1:12" s="100" customFormat="1" x14ac:dyDescent="0.35">
      <c r="A199" s="71" t="s">
        <v>5</v>
      </c>
      <c r="B199" s="15"/>
      <c r="C199" s="12"/>
      <c r="D199" s="12"/>
      <c r="E199" s="12"/>
      <c r="F199" s="80"/>
      <c r="G199" s="6"/>
      <c r="H199" s="6"/>
      <c r="I199" s="6"/>
      <c r="J199" s="6"/>
      <c r="K199" s="6"/>
      <c r="L199" s="16"/>
    </row>
    <row r="200" spans="1:12" s="100" customFormat="1" x14ac:dyDescent="0.35">
      <c r="A200" s="71" t="s">
        <v>7</v>
      </c>
      <c r="B200" s="15"/>
      <c r="C200" s="12"/>
      <c r="D200" s="12"/>
      <c r="E200" s="12"/>
      <c r="F200" s="81" t="s">
        <v>334</v>
      </c>
      <c r="G200" s="6"/>
      <c r="H200" s="6"/>
      <c r="I200" s="6"/>
      <c r="J200" s="6"/>
      <c r="K200" s="6"/>
      <c r="L200" s="16"/>
    </row>
    <row r="201" spans="1:12" s="100" customFormat="1" ht="10.5" thickBot="1" x14ac:dyDescent="0.4">
      <c r="A201" s="71" t="s">
        <v>8</v>
      </c>
      <c r="B201" s="17"/>
      <c r="C201" s="14"/>
      <c r="D201" s="14"/>
      <c r="E201" s="14"/>
      <c r="F201" s="107" t="s">
        <v>130</v>
      </c>
      <c r="G201" s="7"/>
      <c r="H201" s="7"/>
      <c r="I201" s="7"/>
      <c r="J201" s="7"/>
      <c r="K201" s="7"/>
      <c r="L201" s="18"/>
    </row>
    <row r="202" spans="1:12" s="100" customFormat="1" ht="11" thickBot="1" x14ac:dyDescent="0.4">
      <c r="A202" s="71" t="s">
        <v>6</v>
      </c>
      <c r="B202" s="77">
        <f>1+MAX($B$13:B201)</f>
        <v>48</v>
      </c>
      <c r="C202" s="59" t="s">
        <v>221</v>
      </c>
      <c r="D202" s="78"/>
      <c r="E202" s="59" t="s">
        <v>258</v>
      </c>
      <c r="F202" s="79" t="s">
        <v>222</v>
      </c>
      <c r="G202" s="59" t="s">
        <v>148</v>
      </c>
      <c r="H202" s="60">
        <v>24</v>
      </c>
      <c r="I202" s="82"/>
      <c r="J202" s="60" t="str">
        <f>IF(ISNUMBER(I202),ROUND(H202*I202,3),"")</f>
        <v/>
      </c>
      <c r="K202" s="61"/>
      <c r="L202" s="76">
        <f>ROUND(H202*K202,2)</f>
        <v>0</v>
      </c>
    </row>
    <row r="203" spans="1:12" s="100" customFormat="1" x14ac:dyDescent="0.35">
      <c r="A203" s="71" t="s">
        <v>5</v>
      </c>
      <c r="B203" s="15"/>
      <c r="C203" s="12"/>
      <c r="D203" s="12"/>
      <c r="E203" s="12"/>
      <c r="F203" s="80"/>
      <c r="G203" s="6"/>
      <c r="H203" s="6"/>
      <c r="I203" s="6"/>
      <c r="J203" s="6"/>
      <c r="K203" s="6"/>
      <c r="L203" s="16"/>
    </row>
    <row r="204" spans="1:12" s="100" customFormat="1" x14ac:dyDescent="0.35">
      <c r="A204" s="71" t="s">
        <v>7</v>
      </c>
      <c r="B204" s="15"/>
      <c r="C204" s="12"/>
      <c r="D204" s="12"/>
      <c r="E204" s="12"/>
      <c r="F204" s="81" t="s">
        <v>335</v>
      </c>
      <c r="G204" s="6"/>
      <c r="H204" s="6"/>
      <c r="I204" s="6"/>
      <c r="J204" s="6"/>
      <c r="K204" s="6"/>
      <c r="L204" s="16"/>
    </row>
    <row r="205" spans="1:12" s="100" customFormat="1" ht="10.5" thickBot="1" x14ac:dyDescent="0.4">
      <c r="A205" s="71" t="s">
        <v>8</v>
      </c>
      <c r="B205" s="17"/>
      <c r="C205" s="14"/>
      <c r="D205" s="14"/>
      <c r="E205" s="14"/>
      <c r="F205" s="107" t="s">
        <v>130</v>
      </c>
      <c r="G205" s="7"/>
      <c r="H205" s="7"/>
      <c r="I205" s="7"/>
      <c r="J205" s="7"/>
      <c r="K205" s="7"/>
      <c r="L205" s="18"/>
    </row>
    <row r="206" spans="1:12" s="100" customFormat="1" ht="11" thickBot="1" x14ac:dyDescent="0.4">
      <c r="A206" s="71" t="s">
        <v>6</v>
      </c>
      <c r="B206" s="77">
        <f>1+MAX($B$13:B205)</f>
        <v>49</v>
      </c>
      <c r="C206" s="59" t="s">
        <v>223</v>
      </c>
      <c r="D206" s="78"/>
      <c r="E206" s="59" t="s">
        <v>258</v>
      </c>
      <c r="F206" s="79" t="s">
        <v>224</v>
      </c>
      <c r="G206" s="59" t="s">
        <v>148</v>
      </c>
      <c r="H206" s="60">
        <v>24</v>
      </c>
      <c r="I206" s="82"/>
      <c r="J206" s="60" t="str">
        <f>IF(ISNUMBER(I206),ROUND(H206*I206,3),"")</f>
        <v/>
      </c>
      <c r="K206" s="61"/>
      <c r="L206" s="76">
        <f>ROUND(H206*K206,2)</f>
        <v>0</v>
      </c>
    </row>
    <row r="207" spans="1:12" s="100" customFormat="1" x14ac:dyDescent="0.35">
      <c r="A207" s="71" t="s">
        <v>5</v>
      </c>
      <c r="B207" s="15"/>
      <c r="C207" s="12"/>
      <c r="D207" s="12"/>
      <c r="E207" s="12"/>
      <c r="F207" s="80"/>
      <c r="G207" s="6"/>
      <c r="H207" s="6"/>
      <c r="I207" s="6"/>
      <c r="J207" s="6"/>
      <c r="K207" s="6"/>
      <c r="L207" s="16"/>
    </row>
    <row r="208" spans="1:12" s="100" customFormat="1" x14ac:dyDescent="0.35">
      <c r="A208" s="71" t="s">
        <v>7</v>
      </c>
      <c r="B208" s="15"/>
      <c r="C208" s="12"/>
      <c r="D208" s="12"/>
      <c r="E208" s="12"/>
      <c r="F208" s="81"/>
      <c r="G208" s="6"/>
      <c r="H208" s="6"/>
      <c r="I208" s="6"/>
      <c r="J208" s="6"/>
      <c r="K208" s="6"/>
      <c r="L208" s="16"/>
    </row>
    <row r="209" spans="1:12" s="100" customFormat="1" ht="10.5" thickBot="1" x14ac:dyDescent="0.4">
      <c r="A209" s="71" t="s">
        <v>8</v>
      </c>
      <c r="B209" s="17"/>
      <c r="C209" s="14"/>
      <c r="D209" s="14"/>
      <c r="E209" s="14"/>
      <c r="F209" s="107" t="s">
        <v>130</v>
      </c>
      <c r="G209" s="7"/>
      <c r="H209" s="7"/>
      <c r="I209" s="7"/>
      <c r="J209" s="7"/>
      <c r="K209" s="7"/>
      <c r="L209" s="18"/>
    </row>
    <row r="210" spans="1:12" s="100" customFormat="1" ht="11" thickBot="1" x14ac:dyDescent="0.4">
      <c r="A210" s="71" t="s">
        <v>6</v>
      </c>
      <c r="B210" s="77">
        <f>1+MAX($B$13:B209)</f>
        <v>50</v>
      </c>
      <c r="C210" s="59" t="s">
        <v>225</v>
      </c>
      <c r="D210" s="78"/>
      <c r="E210" s="59" t="s">
        <v>258</v>
      </c>
      <c r="F210" s="79" t="s">
        <v>226</v>
      </c>
      <c r="G210" s="59" t="s">
        <v>148</v>
      </c>
      <c r="H210" s="60">
        <v>24</v>
      </c>
      <c r="I210" s="82"/>
      <c r="J210" s="60" t="str">
        <f>IF(ISNUMBER(I210),ROUND(H210*I210,3),"")</f>
        <v/>
      </c>
      <c r="K210" s="61"/>
      <c r="L210" s="76">
        <f>ROUND(H210*K210,2)</f>
        <v>0</v>
      </c>
    </row>
    <row r="211" spans="1:12" s="100" customFormat="1" x14ac:dyDescent="0.35">
      <c r="A211" s="71" t="s">
        <v>5</v>
      </c>
      <c r="B211" s="15"/>
      <c r="C211" s="12"/>
      <c r="D211" s="12"/>
      <c r="E211" s="12"/>
      <c r="F211" s="80"/>
      <c r="G211" s="6"/>
      <c r="H211" s="6"/>
      <c r="I211" s="6"/>
      <c r="J211" s="6"/>
      <c r="K211" s="6"/>
      <c r="L211" s="16"/>
    </row>
    <row r="212" spans="1:12" s="100" customFormat="1" x14ac:dyDescent="0.35">
      <c r="A212" s="71" t="s">
        <v>7</v>
      </c>
      <c r="B212" s="15"/>
      <c r="C212" s="12"/>
      <c r="D212" s="12"/>
      <c r="E212" s="12"/>
      <c r="F212" s="81" t="s">
        <v>335</v>
      </c>
      <c r="G212" s="6"/>
      <c r="H212" s="6"/>
      <c r="I212" s="6"/>
      <c r="J212" s="6"/>
      <c r="K212" s="6"/>
      <c r="L212" s="16"/>
    </row>
    <row r="213" spans="1:12" s="100" customFormat="1" ht="10.5" thickBot="1" x14ac:dyDescent="0.4">
      <c r="A213" s="71" t="s">
        <v>8</v>
      </c>
      <c r="B213" s="17"/>
      <c r="C213" s="14"/>
      <c r="D213" s="14"/>
      <c r="E213" s="14"/>
      <c r="F213" s="107" t="s">
        <v>130</v>
      </c>
      <c r="G213" s="7"/>
      <c r="H213" s="7"/>
      <c r="I213" s="7"/>
      <c r="J213" s="7"/>
      <c r="K213" s="7"/>
      <c r="L213" s="18"/>
    </row>
    <row r="214" spans="1:12" s="100" customFormat="1" ht="11" thickBot="1" x14ac:dyDescent="0.4">
      <c r="A214" s="71" t="s">
        <v>6</v>
      </c>
      <c r="B214" s="77">
        <f>1+MAX($B$13:B213)</f>
        <v>51</v>
      </c>
      <c r="C214" s="59" t="s">
        <v>227</v>
      </c>
      <c r="D214" s="78"/>
      <c r="E214" s="59" t="s">
        <v>258</v>
      </c>
      <c r="F214" s="79" t="s">
        <v>228</v>
      </c>
      <c r="G214" s="59" t="s">
        <v>229</v>
      </c>
      <c r="H214" s="60">
        <v>312.48</v>
      </c>
      <c r="I214" s="82"/>
      <c r="J214" s="60" t="str">
        <f>IF(ISNUMBER(I214),ROUND(H214*I214,3),"")</f>
        <v/>
      </c>
      <c r="K214" s="61"/>
      <c r="L214" s="76">
        <f>ROUND(H214*K214,2)</f>
        <v>0</v>
      </c>
    </row>
    <row r="215" spans="1:12" s="100" customFormat="1" x14ac:dyDescent="0.35">
      <c r="A215" s="71" t="s">
        <v>5</v>
      </c>
      <c r="B215" s="15"/>
      <c r="C215" s="12"/>
      <c r="D215" s="12"/>
      <c r="E215" s="12"/>
      <c r="F215" s="80"/>
      <c r="G215" s="6"/>
      <c r="H215" s="6"/>
      <c r="I215" s="6"/>
      <c r="J215" s="6"/>
      <c r="K215" s="6"/>
      <c r="L215" s="16"/>
    </row>
    <row r="216" spans="1:12" s="100" customFormat="1" x14ac:dyDescent="0.35">
      <c r="A216" s="71" t="s">
        <v>7</v>
      </c>
      <c r="B216" s="15"/>
      <c r="C216" s="12"/>
      <c r="D216" s="12"/>
      <c r="E216" s="12"/>
      <c r="F216" s="81" t="s">
        <v>366</v>
      </c>
      <c r="G216" s="6"/>
      <c r="H216" s="6"/>
      <c r="I216" s="6"/>
      <c r="J216" s="6"/>
      <c r="K216" s="6"/>
      <c r="L216" s="16"/>
    </row>
    <row r="217" spans="1:12" s="100" customFormat="1" ht="10.5" thickBot="1" x14ac:dyDescent="0.4">
      <c r="A217" s="71" t="s">
        <v>8</v>
      </c>
      <c r="B217" s="17"/>
      <c r="C217" s="14"/>
      <c r="D217" s="14"/>
      <c r="E217" s="14"/>
      <c r="F217" s="107" t="s">
        <v>130</v>
      </c>
      <c r="G217" s="7"/>
      <c r="H217" s="7"/>
      <c r="I217" s="7"/>
      <c r="J217" s="7"/>
      <c r="K217" s="7"/>
      <c r="L217" s="18"/>
    </row>
    <row r="218" spans="1:12" s="100" customFormat="1" ht="20.5" thickBot="1" x14ac:dyDescent="0.4">
      <c r="A218" s="71" t="s">
        <v>6</v>
      </c>
      <c r="B218" s="77">
        <f>1+MAX($B$13:B217)</f>
        <v>52</v>
      </c>
      <c r="C218" s="59" t="s">
        <v>230</v>
      </c>
      <c r="D218" s="78"/>
      <c r="E218" s="59" t="s">
        <v>258</v>
      </c>
      <c r="F218" s="79" t="s">
        <v>231</v>
      </c>
      <c r="G218" s="59" t="s">
        <v>148</v>
      </c>
      <c r="H218" s="60">
        <v>1</v>
      </c>
      <c r="I218" s="82"/>
      <c r="J218" s="60" t="str">
        <f>IF(ISNUMBER(I218),ROUND(H218*I218,3),"")</f>
        <v/>
      </c>
      <c r="K218" s="61"/>
      <c r="L218" s="76">
        <f>ROUND(H218*K218,2)</f>
        <v>0</v>
      </c>
    </row>
    <row r="219" spans="1:12" s="100" customFormat="1" x14ac:dyDescent="0.35">
      <c r="A219" s="71" t="s">
        <v>5</v>
      </c>
      <c r="B219" s="15"/>
      <c r="C219" s="12"/>
      <c r="D219" s="12"/>
      <c r="E219" s="12"/>
      <c r="F219" s="80"/>
      <c r="G219" s="6"/>
      <c r="H219" s="6"/>
      <c r="I219" s="6"/>
      <c r="J219" s="6"/>
      <c r="K219" s="6"/>
      <c r="L219" s="16"/>
    </row>
    <row r="220" spans="1:12" s="100" customFormat="1" x14ac:dyDescent="0.35">
      <c r="A220" s="71" t="s">
        <v>7</v>
      </c>
      <c r="B220" s="15"/>
      <c r="C220" s="12"/>
      <c r="D220" s="12"/>
      <c r="E220" s="12"/>
      <c r="F220" s="81"/>
      <c r="G220" s="6"/>
      <c r="H220" s="6"/>
      <c r="I220" s="6"/>
      <c r="J220" s="6"/>
      <c r="K220" s="6"/>
      <c r="L220" s="16"/>
    </row>
    <row r="221" spans="1:12" s="100" customFormat="1" ht="10.5" thickBot="1" x14ac:dyDescent="0.4">
      <c r="A221" s="71" t="s">
        <v>8</v>
      </c>
      <c r="B221" s="17"/>
      <c r="C221" s="14"/>
      <c r="D221" s="14"/>
      <c r="E221" s="14"/>
      <c r="F221" s="107" t="s">
        <v>130</v>
      </c>
      <c r="G221" s="7"/>
      <c r="H221" s="7"/>
      <c r="I221" s="7"/>
      <c r="J221" s="7"/>
      <c r="K221" s="7"/>
      <c r="L221" s="18"/>
    </row>
    <row r="222" spans="1:12" s="100" customFormat="1" ht="20.5" thickBot="1" x14ac:dyDescent="0.4">
      <c r="A222" s="71" t="s">
        <v>6</v>
      </c>
      <c r="B222" s="77">
        <f>1+MAX($B$13:B221)</f>
        <v>53</v>
      </c>
      <c r="C222" s="59" t="s">
        <v>307</v>
      </c>
      <c r="D222" s="78"/>
      <c r="E222" s="59" t="s">
        <v>258</v>
      </c>
      <c r="F222" s="79" t="s">
        <v>232</v>
      </c>
      <c r="G222" s="59" t="s">
        <v>148</v>
      </c>
      <c r="H222" s="60">
        <v>4</v>
      </c>
      <c r="I222" s="82"/>
      <c r="J222" s="60" t="str">
        <f>IF(ISNUMBER(I222),ROUND(H222*I222,3),"")</f>
        <v/>
      </c>
      <c r="K222" s="61"/>
      <c r="L222" s="76">
        <f>ROUND(H222*K222,2)</f>
        <v>0</v>
      </c>
    </row>
    <row r="223" spans="1:12" s="100" customFormat="1" x14ac:dyDescent="0.35">
      <c r="A223" s="71" t="s">
        <v>5</v>
      </c>
      <c r="B223" s="15"/>
      <c r="C223" s="12"/>
      <c r="D223" s="12"/>
      <c r="E223" s="12"/>
      <c r="F223" s="80"/>
      <c r="G223" s="6"/>
      <c r="H223" s="6"/>
      <c r="I223" s="6"/>
      <c r="J223" s="6"/>
      <c r="K223" s="6"/>
      <c r="L223" s="16"/>
    </row>
    <row r="224" spans="1:12" s="100" customFormat="1" x14ac:dyDescent="0.35">
      <c r="A224" s="71" t="s">
        <v>7</v>
      </c>
      <c r="B224" s="15"/>
      <c r="C224" s="12"/>
      <c r="D224" s="12"/>
      <c r="E224" s="12"/>
      <c r="F224" s="81"/>
      <c r="G224" s="6"/>
      <c r="H224" s="6"/>
      <c r="I224" s="6"/>
      <c r="J224" s="6"/>
      <c r="K224" s="6"/>
      <c r="L224" s="16"/>
    </row>
    <row r="225" spans="1:12" s="100" customFormat="1" ht="10.5" thickBot="1" x14ac:dyDescent="0.4">
      <c r="A225" s="71" t="s">
        <v>8</v>
      </c>
      <c r="B225" s="17"/>
      <c r="C225" s="14"/>
      <c r="D225" s="14"/>
      <c r="E225" s="14"/>
      <c r="F225" s="107" t="s">
        <v>130</v>
      </c>
      <c r="G225" s="7"/>
      <c r="H225" s="7"/>
      <c r="I225" s="7"/>
      <c r="J225" s="7"/>
      <c r="K225" s="7"/>
      <c r="L225" s="18"/>
    </row>
    <row r="226" spans="1:12" s="100" customFormat="1" ht="11" thickBot="1" x14ac:dyDescent="0.4">
      <c r="A226" s="71" t="s">
        <v>6</v>
      </c>
      <c r="B226" s="77">
        <f>1+MAX($B$13:B225)</f>
        <v>54</v>
      </c>
      <c r="C226" s="59" t="s">
        <v>233</v>
      </c>
      <c r="D226" s="78"/>
      <c r="E226" s="59" t="s">
        <v>258</v>
      </c>
      <c r="F226" s="79" t="s">
        <v>234</v>
      </c>
      <c r="G226" s="59" t="s">
        <v>148</v>
      </c>
      <c r="H226" s="60">
        <v>1</v>
      </c>
      <c r="I226" s="82"/>
      <c r="J226" s="60" t="str">
        <f>IF(ISNUMBER(I226),ROUND(H226*I226,3),"")</f>
        <v/>
      </c>
      <c r="K226" s="61"/>
      <c r="L226" s="76">
        <f>ROUND(H226*K226,2)</f>
        <v>0</v>
      </c>
    </row>
    <row r="227" spans="1:12" s="100" customFormat="1" x14ac:dyDescent="0.35">
      <c r="A227" s="71" t="s">
        <v>5</v>
      </c>
      <c r="B227" s="15"/>
      <c r="C227" s="12"/>
      <c r="D227" s="12"/>
      <c r="E227" s="12"/>
      <c r="F227" s="80"/>
      <c r="G227" s="6"/>
      <c r="H227" s="6"/>
      <c r="I227" s="6"/>
      <c r="J227" s="6"/>
      <c r="K227" s="6"/>
      <c r="L227" s="16"/>
    </row>
    <row r="228" spans="1:12" s="100" customFormat="1" x14ac:dyDescent="0.35">
      <c r="A228" s="71" t="s">
        <v>7</v>
      </c>
      <c r="B228" s="15"/>
      <c r="C228" s="12"/>
      <c r="D228" s="12"/>
      <c r="E228" s="12"/>
      <c r="F228" s="81"/>
      <c r="G228" s="6"/>
      <c r="H228" s="6"/>
      <c r="I228" s="6"/>
      <c r="J228" s="6"/>
      <c r="K228" s="6"/>
      <c r="L228" s="16"/>
    </row>
    <row r="229" spans="1:12" s="100" customFormat="1" ht="10.5" thickBot="1" x14ac:dyDescent="0.4">
      <c r="A229" s="71" t="s">
        <v>8</v>
      </c>
      <c r="B229" s="17"/>
      <c r="C229" s="14"/>
      <c r="D229" s="14"/>
      <c r="E229" s="14"/>
      <c r="F229" s="107" t="s">
        <v>130</v>
      </c>
      <c r="G229" s="7"/>
      <c r="H229" s="7"/>
      <c r="I229" s="7"/>
      <c r="J229" s="7"/>
      <c r="K229" s="7"/>
      <c r="L229" s="18"/>
    </row>
    <row r="230" spans="1:12" ht="13.5" thickBot="1" x14ac:dyDescent="0.25">
      <c r="A230" s="110" t="s">
        <v>82</v>
      </c>
      <c r="B230" s="111" t="s">
        <v>235</v>
      </c>
      <c r="C230" s="117" t="str">
        <f xml:space="preserve"> CONCATENATE("za Díl ",C13)</f>
        <v>za Díl 74</v>
      </c>
      <c r="D230" s="113"/>
      <c r="E230" s="113"/>
      <c r="F230" s="112" t="s">
        <v>289</v>
      </c>
      <c r="G230" s="114"/>
      <c r="H230" s="114"/>
      <c r="I230" s="114"/>
      <c r="J230" s="115"/>
      <c r="K230" s="114"/>
      <c r="L230" s="116">
        <f>SUM(L14:L229)</f>
        <v>0</v>
      </c>
    </row>
    <row r="231" spans="1:12" ht="13.5" thickBot="1" x14ac:dyDescent="0.25">
      <c r="A231" s="70" t="s">
        <v>29</v>
      </c>
      <c r="B231" s="101" t="s">
        <v>19</v>
      </c>
      <c r="C231" s="102" t="s">
        <v>292</v>
      </c>
      <c r="D231" s="103"/>
      <c r="E231" s="103"/>
      <c r="F231" s="102" t="s">
        <v>291</v>
      </c>
      <c r="G231" s="104"/>
      <c r="H231" s="104"/>
      <c r="I231" s="104"/>
      <c r="J231" s="105"/>
      <c r="K231" s="104"/>
      <c r="L231" s="106"/>
    </row>
    <row r="232" spans="1:12" ht="11" thickBot="1" x14ac:dyDescent="0.25">
      <c r="A232" s="71" t="s">
        <v>6</v>
      </c>
      <c r="B232" s="77">
        <f>1+MAX($B$13:B231)</f>
        <v>55</v>
      </c>
      <c r="C232" s="59" t="s">
        <v>236</v>
      </c>
      <c r="D232" s="78"/>
      <c r="E232" s="59" t="s">
        <v>258</v>
      </c>
      <c r="F232" s="79" t="s">
        <v>237</v>
      </c>
      <c r="G232" s="59" t="s">
        <v>142</v>
      </c>
      <c r="H232" s="60">
        <v>158</v>
      </c>
      <c r="I232" s="82"/>
      <c r="J232" s="60" t="str">
        <f>IF(ISNUMBER(I232),ROUND(H232*I232,3),"")</f>
        <v/>
      </c>
      <c r="K232" s="61"/>
      <c r="L232" s="76">
        <f>ROUND(H232*K232,2)</f>
        <v>0</v>
      </c>
    </row>
    <row r="233" spans="1:12" x14ac:dyDescent="0.2">
      <c r="A233" s="71" t="s">
        <v>5</v>
      </c>
      <c r="B233" s="15"/>
      <c r="C233" s="12"/>
      <c r="D233" s="12"/>
      <c r="E233" s="12"/>
      <c r="F233" s="80"/>
      <c r="G233" s="6"/>
      <c r="H233" s="6"/>
      <c r="I233" s="6"/>
      <c r="J233" s="6"/>
      <c r="K233" s="6"/>
      <c r="L233" s="16"/>
    </row>
    <row r="234" spans="1:12" x14ac:dyDescent="0.2">
      <c r="A234" s="71" t="s">
        <v>7</v>
      </c>
      <c r="B234" s="15"/>
      <c r="C234" s="12"/>
      <c r="D234" s="12"/>
      <c r="E234" s="12"/>
      <c r="F234" s="81" t="s">
        <v>337</v>
      </c>
      <c r="G234" s="6"/>
      <c r="H234" s="6"/>
      <c r="I234" s="6"/>
      <c r="J234" s="6"/>
      <c r="K234" s="6"/>
      <c r="L234" s="16"/>
    </row>
    <row r="235" spans="1:12" ht="10.5" thickBot="1" x14ac:dyDescent="0.25">
      <c r="A235" s="71" t="s">
        <v>8</v>
      </c>
      <c r="B235" s="17"/>
      <c r="C235" s="14"/>
      <c r="D235" s="14"/>
      <c r="E235" s="14"/>
      <c r="F235" s="107" t="s">
        <v>130</v>
      </c>
      <c r="G235" s="7"/>
      <c r="H235" s="7"/>
      <c r="I235" s="7"/>
      <c r="J235" s="7"/>
      <c r="K235" s="7"/>
      <c r="L235" s="18"/>
    </row>
    <row r="236" spans="1:12" ht="11" thickBot="1" x14ac:dyDescent="0.25">
      <c r="A236" s="71" t="s">
        <v>6</v>
      </c>
      <c r="B236" s="77">
        <f>1+MAX($B$13:B235)</f>
        <v>56</v>
      </c>
      <c r="C236" s="59" t="s">
        <v>238</v>
      </c>
      <c r="D236" s="78"/>
      <c r="E236" s="59" t="s">
        <v>258</v>
      </c>
      <c r="F236" s="79" t="s">
        <v>239</v>
      </c>
      <c r="G236" s="59" t="s">
        <v>142</v>
      </c>
      <c r="H236" s="60">
        <v>474</v>
      </c>
      <c r="I236" s="82"/>
      <c r="J236" s="60" t="str">
        <f>IF(ISNUMBER(I236),ROUND(H236*I236,3),"")</f>
        <v/>
      </c>
      <c r="K236" s="61"/>
      <c r="L236" s="76">
        <f>ROUND(H236*K236,2)</f>
        <v>0</v>
      </c>
    </row>
    <row r="237" spans="1:12" x14ac:dyDescent="0.2">
      <c r="A237" s="71" t="s">
        <v>5</v>
      </c>
      <c r="B237" s="15"/>
      <c r="C237" s="12"/>
      <c r="D237" s="12"/>
      <c r="E237" s="12"/>
      <c r="F237" s="80"/>
      <c r="G237" s="6"/>
      <c r="H237" s="6"/>
      <c r="I237" s="6"/>
      <c r="J237" s="6"/>
      <c r="K237" s="6"/>
      <c r="L237" s="16"/>
    </row>
    <row r="238" spans="1:12" x14ac:dyDescent="0.2">
      <c r="A238" s="71" t="s">
        <v>7</v>
      </c>
      <c r="B238" s="15"/>
      <c r="C238" s="12"/>
      <c r="D238" s="12"/>
      <c r="E238" s="12"/>
      <c r="F238" s="81" t="s">
        <v>338</v>
      </c>
      <c r="G238" s="6"/>
      <c r="H238" s="6"/>
      <c r="I238" s="6"/>
      <c r="J238" s="6"/>
      <c r="K238" s="6"/>
      <c r="L238" s="16"/>
    </row>
    <row r="239" spans="1:12" ht="10.5" thickBot="1" x14ac:dyDescent="0.25">
      <c r="A239" s="71" t="s">
        <v>8</v>
      </c>
      <c r="B239" s="17"/>
      <c r="C239" s="14"/>
      <c r="D239" s="14"/>
      <c r="E239" s="14"/>
      <c r="F239" s="107" t="s">
        <v>130</v>
      </c>
      <c r="G239" s="7"/>
      <c r="H239" s="7"/>
      <c r="I239" s="7"/>
      <c r="J239" s="7"/>
      <c r="K239" s="7"/>
      <c r="L239" s="18"/>
    </row>
    <row r="240" spans="1:12" ht="11" thickBot="1" x14ac:dyDescent="0.25">
      <c r="A240" s="71" t="s">
        <v>6</v>
      </c>
      <c r="B240" s="77">
        <f>1+MAX($B$13:B239)</f>
        <v>57</v>
      </c>
      <c r="C240" s="59" t="s">
        <v>240</v>
      </c>
      <c r="D240" s="78"/>
      <c r="E240" s="59" t="s">
        <v>258</v>
      </c>
      <c r="F240" s="79" t="s">
        <v>241</v>
      </c>
      <c r="G240" s="59" t="s">
        <v>142</v>
      </c>
      <c r="H240" s="60">
        <v>291</v>
      </c>
      <c r="I240" s="82"/>
      <c r="J240" s="60" t="str">
        <f>IF(ISNUMBER(I240),ROUND(H240*I240,3),"")</f>
        <v/>
      </c>
      <c r="K240" s="61"/>
      <c r="L240" s="76">
        <f>ROUND(H240*K240,2)</f>
        <v>0</v>
      </c>
    </row>
    <row r="241" spans="1:12" x14ac:dyDescent="0.2">
      <c r="A241" s="71" t="s">
        <v>5</v>
      </c>
      <c r="B241" s="15"/>
      <c r="C241" s="12"/>
      <c r="D241" s="12"/>
      <c r="E241" s="12"/>
      <c r="F241" s="80"/>
      <c r="G241" s="6"/>
      <c r="H241" s="6"/>
      <c r="I241" s="6"/>
      <c r="J241" s="6"/>
      <c r="K241" s="6"/>
      <c r="L241" s="16"/>
    </row>
    <row r="242" spans="1:12" x14ac:dyDescent="0.2">
      <c r="A242" s="71" t="s">
        <v>7</v>
      </c>
      <c r="B242" s="15"/>
      <c r="C242" s="12"/>
      <c r="D242" s="12"/>
      <c r="E242" s="12"/>
      <c r="F242" s="81" t="s">
        <v>242</v>
      </c>
      <c r="G242" s="6"/>
      <c r="H242" s="6"/>
      <c r="I242" s="6"/>
      <c r="J242" s="6"/>
      <c r="K242" s="6"/>
      <c r="L242" s="16"/>
    </row>
    <row r="243" spans="1:12" ht="10.5" thickBot="1" x14ac:dyDescent="0.25">
      <c r="A243" s="71" t="s">
        <v>8</v>
      </c>
      <c r="B243" s="17"/>
      <c r="C243" s="14"/>
      <c r="D243" s="14"/>
      <c r="E243" s="14"/>
      <c r="F243" s="107" t="s">
        <v>130</v>
      </c>
      <c r="G243" s="7"/>
      <c r="H243" s="7"/>
      <c r="I243" s="7"/>
      <c r="J243" s="7"/>
      <c r="K243" s="7"/>
      <c r="L243" s="18"/>
    </row>
    <row r="244" spans="1:12" ht="11" thickBot="1" x14ac:dyDescent="0.25">
      <c r="A244" s="71" t="s">
        <v>6</v>
      </c>
      <c r="B244" s="77">
        <f>1+MAX($B$13:B243)</f>
        <v>58</v>
      </c>
      <c r="C244" s="59" t="s">
        <v>340</v>
      </c>
      <c r="D244" s="78"/>
      <c r="E244" s="59" t="s">
        <v>258</v>
      </c>
      <c r="F244" s="79" t="s">
        <v>339</v>
      </c>
      <c r="G244" s="59" t="s">
        <v>142</v>
      </c>
      <c r="H244" s="60">
        <v>171</v>
      </c>
      <c r="I244" s="82"/>
      <c r="J244" s="60" t="str">
        <f>IF(ISNUMBER(I244),ROUND(H244*I244,3),"")</f>
        <v/>
      </c>
      <c r="K244" s="61"/>
      <c r="L244" s="76">
        <f>ROUND(H244*K244,2)</f>
        <v>0</v>
      </c>
    </row>
    <row r="245" spans="1:12" x14ac:dyDescent="0.2">
      <c r="A245" s="71" t="s">
        <v>5</v>
      </c>
      <c r="B245" s="15"/>
      <c r="C245" s="12"/>
      <c r="D245" s="12"/>
      <c r="E245" s="12"/>
      <c r="F245" s="80"/>
      <c r="G245" s="6"/>
      <c r="H245" s="6"/>
      <c r="I245" s="6"/>
      <c r="J245" s="6"/>
      <c r="K245" s="6"/>
      <c r="L245" s="16"/>
    </row>
    <row r="246" spans="1:12" x14ac:dyDescent="0.2">
      <c r="A246" s="71" t="s">
        <v>7</v>
      </c>
      <c r="B246" s="15"/>
      <c r="C246" s="12"/>
      <c r="D246" s="12"/>
      <c r="E246" s="12"/>
      <c r="F246" s="81" t="s">
        <v>341</v>
      </c>
      <c r="G246" s="6"/>
      <c r="H246" s="6"/>
      <c r="I246" s="6"/>
      <c r="J246" s="6"/>
      <c r="K246" s="6"/>
      <c r="L246" s="16"/>
    </row>
    <row r="247" spans="1:12" ht="10.5" thickBot="1" x14ac:dyDescent="0.25">
      <c r="A247" s="71" t="s">
        <v>8</v>
      </c>
      <c r="B247" s="17"/>
      <c r="C247" s="14"/>
      <c r="D247" s="14"/>
      <c r="E247" s="14"/>
      <c r="F247" s="107" t="s">
        <v>130</v>
      </c>
      <c r="G247" s="7"/>
      <c r="H247" s="7"/>
      <c r="I247" s="7"/>
      <c r="J247" s="7"/>
      <c r="K247" s="7"/>
      <c r="L247" s="18"/>
    </row>
    <row r="248" spans="1:12" ht="11" thickBot="1" x14ac:dyDescent="0.25">
      <c r="A248" s="71" t="s">
        <v>6</v>
      </c>
      <c r="B248" s="77">
        <f>1+MAX($B$13:B247)</f>
        <v>59</v>
      </c>
      <c r="C248" s="59" t="s">
        <v>243</v>
      </c>
      <c r="D248" s="78"/>
      <c r="E248" s="59" t="s">
        <v>258</v>
      </c>
      <c r="F248" s="79" t="s">
        <v>244</v>
      </c>
      <c r="G248" s="59" t="s">
        <v>148</v>
      </c>
      <c r="H248" s="60">
        <v>12</v>
      </c>
      <c r="I248" s="82"/>
      <c r="J248" s="60" t="str">
        <f>IF(ISNUMBER(I248),ROUND(H248*I248,3),"")</f>
        <v/>
      </c>
      <c r="K248" s="61"/>
      <c r="L248" s="76">
        <f>ROUND(H248*K248,2)</f>
        <v>0</v>
      </c>
    </row>
    <row r="249" spans="1:12" x14ac:dyDescent="0.2">
      <c r="A249" s="71" t="s">
        <v>5</v>
      </c>
      <c r="B249" s="15"/>
      <c r="C249" s="12"/>
      <c r="D249" s="12"/>
      <c r="E249" s="12"/>
      <c r="F249" s="80"/>
      <c r="G249" s="6"/>
      <c r="H249" s="6"/>
      <c r="I249" s="6"/>
      <c r="J249" s="6"/>
      <c r="K249" s="6"/>
      <c r="L249" s="16"/>
    </row>
    <row r="250" spans="1:12" x14ac:dyDescent="0.2">
      <c r="A250" s="71" t="s">
        <v>7</v>
      </c>
      <c r="B250" s="15"/>
      <c r="C250" s="12"/>
      <c r="D250" s="12"/>
      <c r="E250" s="12"/>
      <c r="F250" s="81"/>
      <c r="G250" s="6"/>
      <c r="H250" s="6"/>
      <c r="I250" s="6"/>
      <c r="J250" s="6"/>
      <c r="K250" s="6"/>
      <c r="L250" s="16"/>
    </row>
    <row r="251" spans="1:12" ht="10.5" thickBot="1" x14ac:dyDescent="0.25">
      <c r="A251" s="71" t="s">
        <v>8</v>
      </c>
      <c r="B251" s="17"/>
      <c r="C251" s="14"/>
      <c r="D251" s="14"/>
      <c r="E251" s="14"/>
      <c r="F251" s="107" t="s">
        <v>130</v>
      </c>
      <c r="G251" s="7"/>
      <c r="H251" s="7"/>
      <c r="I251" s="7"/>
      <c r="J251" s="7"/>
      <c r="K251" s="7"/>
      <c r="L251" s="18"/>
    </row>
    <row r="252" spans="1:12" ht="11" thickBot="1" x14ac:dyDescent="0.25">
      <c r="A252" s="71" t="s">
        <v>6</v>
      </c>
      <c r="B252" s="77">
        <f>1+MAX($B$13:B243)</f>
        <v>58</v>
      </c>
      <c r="C252" s="59" t="s">
        <v>245</v>
      </c>
      <c r="D252" s="78"/>
      <c r="E252" s="59" t="s">
        <v>258</v>
      </c>
      <c r="F252" s="79" t="s">
        <v>246</v>
      </c>
      <c r="G252" s="59" t="s">
        <v>148</v>
      </c>
      <c r="H252" s="60">
        <v>75</v>
      </c>
      <c r="I252" s="82"/>
      <c r="J252" s="60" t="str">
        <f>IF(ISNUMBER(I252),ROUND(H252*I252,3),"")</f>
        <v/>
      </c>
      <c r="K252" s="61"/>
      <c r="L252" s="76">
        <f>ROUND(H252*K252,2)</f>
        <v>0</v>
      </c>
    </row>
    <row r="253" spans="1:12" x14ac:dyDescent="0.2">
      <c r="A253" s="71" t="s">
        <v>5</v>
      </c>
      <c r="B253" s="15"/>
      <c r="C253" s="12"/>
      <c r="D253" s="12"/>
      <c r="E253" s="12"/>
      <c r="F253" s="80"/>
      <c r="G253" s="6"/>
      <c r="H253" s="6"/>
      <c r="I253" s="6"/>
      <c r="J253" s="6"/>
      <c r="K253" s="6"/>
      <c r="L253" s="16"/>
    </row>
    <row r="254" spans="1:12" ht="20" x14ac:dyDescent="0.2">
      <c r="A254" s="71" t="s">
        <v>7</v>
      </c>
      <c r="B254" s="15"/>
      <c r="C254" s="12"/>
      <c r="D254" s="12"/>
      <c r="E254" s="12"/>
      <c r="F254" s="81" t="s">
        <v>342</v>
      </c>
      <c r="G254" s="6"/>
      <c r="H254" s="6"/>
      <c r="I254" s="6"/>
      <c r="J254" s="6"/>
      <c r="K254" s="6"/>
      <c r="L254" s="16"/>
    </row>
    <row r="255" spans="1:12" ht="10.5" thickBot="1" x14ac:dyDescent="0.25">
      <c r="A255" s="71" t="s">
        <v>8</v>
      </c>
      <c r="B255" s="17"/>
      <c r="C255" s="14"/>
      <c r="D255" s="14"/>
      <c r="E255" s="14"/>
      <c r="F255" s="107" t="s">
        <v>130</v>
      </c>
      <c r="G255" s="7"/>
      <c r="H255" s="7"/>
      <c r="I255" s="7"/>
      <c r="J255" s="7"/>
      <c r="K255" s="7"/>
      <c r="L255" s="18"/>
    </row>
    <row r="256" spans="1:12" ht="20.5" thickBot="1" x14ac:dyDescent="0.25">
      <c r="A256" s="71" t="s">
        <v>6</v>
      </c>
      <c r="B256" s="77">
        <f>1+MAX($B$13:B247)</f>
        <v>59</v>
      </c>
      <c r="C256" s="59" t="s">
        <v>362</v>
      </c>
      <c r="D256" s="78"/>
      <c r="E256" s="59" t="s">
        <v>258</v>
      </c>
      <c r="F256" s="79" t="s">
        <v>363</v>
      </c>
      <c r="G256" s="59" t="s">
        <v>148</v>
      </c>
      <c r="H256" s="60">
        <v>18</v>
      </c>
      <c r="I256" s="82"/>
      <c r="J256" s="60" t="str">
        <f>IF(I256=0,"",I256*H256)</f>
        <v/>
      </c>
      <c r="K256" s="61"/>
      <c r="L256" s="76">
        <f>ROUND((ROUND(H256,3))*(ROUND(K256,2)),2)</f>
        <v>0</v>
      </c>
    </row>
    <row r="257" spans="1:12" ht="12.75" customHeight="1" x14ac:dyDescent="0.2">
      <c r="A257" s="71" t="s">
        <v>5</v>
      </c>
      <c r="B257" s="15"/>
      <c r="C257" s="12"/>
      <c r="D257" s="12"/>
      <c r="E257" s="12"/>
      <c r="F257" s="80"/>
      <c r="G257" s="6"/>
      <c r="H257" s="6"/>
      <c r="I257" s="6"/>
      <c r="J257" s="6"/>
      <c r="K257" s="6"/>
      <c r="L257" s="16"/>
    </row>
    <row r="258" spans="1:12" ht="12.75" customHeight="1" x14ac:dyDescent="0.2">
      <c r="A258" s="71" t="s">
        <v>7</v>
      </c>
      <c r="B258" s="15"/>
      <c r="C258" s="12"/>
      <c r="D258" s="12"/>
      <c r="E258" s="12"/>
      <c r="F258" s="81" t="s">
        <v>364</v>
      </c>
      <c r="G258" s="6"/>
      <c r="H258" s="6"/>
      <c r="I258" s="6"/>
      <c r="J258" s="6"/>
      <c r="K258" s="6"/>
      <c r="L258" s="16"/>
    </row>
    <row r="259" spans="1:12" ht="12.75" customHeight="1" thickBot="1" x14ac:dyDescent="0.25">
      <c r="A259" s="71" t="s">
        <v>8</v>
      </c>
      <c r="B259" s="17"/>
      <c r="C259" s="14"/>
      <c r="D259" s="14"/>
      <c r="E259" s="14"/>
      <c r="F259" s="107" t="s">
        <v>130</v>
      </c>
      <c r="G259" s="7"/>
      <c r="H259" s="7"/>
      <c r="I259" s="7"/>
      <c r="J259" s="7"/>
      <c r="K259" s="7"/>
      <c r="L259" s="18"/>
    </row>
    <row r="260" spans="1:12" ht="13.5" customHeight="1" thickBot="1" x14ac:dyDescent="0.25">
      <c r="A260" s="71" t="s">
        <v>6</v>
      </c>
      <c r="B260" s="77">
        <f>1+MAX($B$13:B251)</f>
        <v>60</v>
      </c>
      <c r="C260" s="59" t="s">
        <v>361</v>
      </c>
      <c r="D260" s="78"/>
      <c r="E260" s="59" t="s">
        <v>258</v>
      </c>
      <c r="F260" s="79" t="s">
        <v>360</v>
      </c>
      <c r="G260" s="59" t="s">
        <v>148</v>
      </c>
      <c r="H260" s="60">
        <v>302</v>
      </c>
      <c r="I260" s="82"/>
      <c r="J260" s="60" t="str">
        <f>IF(I260=0,"",I260*H260)</f>
        <v/>
      </c>
      <c r="K260" s="61"/>
      <c r="L260" s="76">
        <f>ROUND((ROUND(H260,3))*(ROUND(K260,2)),2)</f>
        <v>0</v>
      </c>
    </row>
    <row r="261" spans="1:12" ht="12.75" customHeight="1" x14ac:dyDescent="0.2">
      <c r="A261" s="71" t="s">
        <v>5</v>
      </c>
      <c r="B261" s="15"/>
      <c r="C261" s="12"/>
      <c r="D261" s="12"/>
      <c r="E261" s="12"/>
      <c r="F261" s="80"/>
      <c r="G261" s="6"/>
      <c r="H261" s="6"/>
      <c r="I261" s="6"/>
      <c r="J261" s="6"/>
      <c r="K261" s="6"/>
      <c r="L261" s="16"/>
    </row>
    <row r="262" spans="1:12" ht="12.75" customHeight="1" x14ac:dyDescent="0.2">
      <c r="A262" s="71" t="s">
        <v>7</v>
      </c>
      <c r="B262" s="15"/>
      <c r="C262" s="12"/>
      <c r="D262" s="12"/>
      <c r="E262" s="12"/>
      <c r="F262" s="81" t="s">
        <v>364</v>
      </c>
      <c r="G262" s="6"/>
      <c r="H262" s="6"/>
      <c r="I262" s="6"/>
      <c r="J262" s="6"/>
      <c r="K262" s="6"/>
      <c r="L262" s="16"/>
    </row>
    <row r="263" spans="1:12" ht="12.75" customHeight="1" thickBot="1" x14ac:dyDescent="0.25">
      <c r="A263" s="71" t="s">
        <v>8</v>
      </c>
      <c r="B263" s="17"/>
      <c r="C263" s="14"/>
      <c r="D263" s="14"/>
      <c r="E263" s="14"/>
      <c r="F263" s="107" t="s">
        <v>130</v>
      </c>
      <c r="G263" s="7"/>
      <c r="H263" s="7"/>
      <c r="I263" s="7"/>
      <c r="J263" s="7"/>
      <c r="K263" s="7"/>
      <c r="L263" s="18"/>
    </row>
    <row r="264" spans="1:12" ht="11" thickBot="1" x14ac:dyDescent="0.25">
      <c r="A264" s="71" t="s">
        <v>6</v>
      </c>
      <c r="B264" s="77">
        <f>1+MAX($B$13:B263)</f>
        <v>61</v>
      </c>
      <c r="C264" s="59" t="s">
        <v>310</v>
      </c>
      <c r="D264" s="78"/>
      <c r="E264" s="125" t="s">
        <v>346</v>
      </c>
      <c r="F264" s="79" t="s">
        <v>308</v>
      </c>
      <c r="G264" s="59" t="s">
        <v>204</v>
      </c>
      <c r="H264" s="60">
        <v>32</v>
      </c>
      <c r="I264" s="82"/>
      <c r="J264" s="60" t="str">
        <f>IF(ISNUMBER(I264),ROUND(H264*I264,3),"")</f>
        <v/>
      </c>
      <c r="K264" s="61"/>
      <c r="L264" s="76">
        <f>ROUND(H264*K264,2)</f>
        <v>0</v>
      </c>
    </row>
    <row r="265" spans="1:12" x14ac:dyDescent="0.2">
      <c r="A265" s="71" t="s">
        <v>5</v>
      </c>
      <c r="B265" s="15"/>
      <c r="C265" s="12"/>
      <c r="D265" s="12"/>
      <c r="E265" s="12"/>
      <c r="F265" s="80"/>
      <c r="G265" s="6"/>
      <c r="H265" s="6"/>
      <c r="I265" s="6"/>
      <c r="J265" s="6"/>
      <c r="K265" s="6"/>
      <c r="L265" s="16"/>
    </row>
    <row r="266" spans="1:12" x14ac:dyDescent="0.2">
      <c r="A266" s="71" t="s">
        <v>7</v>
      </c>
      <c r="B266" s="15"/>
      <c r="C266" s="12"/>
      <c r="D266" s="12"/>
      <c r="E266" s="12"/>
      <c r="F266" s="81"/>
      <c r="G266" s="6"/>
      <c r="H266" s="6"/>
      <c r="I266" s="6"/>
      <c r="J266" s="6"/>
      <c r="K266" s="6"/>
      <c r="L266" s="16"/>
    </row>
    <row r="267" spans="1:12" ht="100.5" thickBot="1" x14ac:dyDescent="0.25">
      <c r="A267" s="71" t="s">
        <v>8</v>
      </c>
      <c r="B267" s="17"/>
      <c r="C267" s="14"/>
      <c r="D267" s="14"/>
      <c r="E267" s="14"/>
      <c r="F267" s="107" t="s">
        <v>309</v>
      </c>
      <c r="G267" s="7"/>
      <c r="H267" s="7"/>
      <c r="I267" s="7"/>
      <c r="J267" s="7"/>
      <c r="K267" s="7"/>
      <c r="L267" s="18"/>
    </row>
    <row r="268" spans="1:12" ht="11" thickBot="1" x14ac:dyDescent="0.25">
      <c r="A268" s="71" t="s">
        <v>6</v>
      </c>
      <c r="B268" s="77">
        <f>1+MAX($B$13:B267)</f>
        <v>62</v>
      </c>
      <c r="C268" s="59" t="s">
        <v>311</v>
      </c>
      <c r="D268" s="78"/>
      <c r="E268" s="125" t="s">
        <v>346</v>
      </c>
      <c r="F268" s="79" t="s">
        <v>247</v>
      </c>
      <c r="G268" s="59" t="s">
        <v>248</v>
      </c>
      <c r="H268" s="60">
        <v>1.5</v>
      </c>
      <c r="I268" s="82"/>
      <c r="J268" s="60" t="str">
        <f>IF(ISNUMBER(I268),ROUND(H268*I268,3),"")</f>
        <v/>
      </c>
      <c r="K268" s="61"/>
      <c r="L268" s="76">
        <f>ROUND(H268*K268,2)</f>
        <v>0</v>
      </c>
    </row>
    <row r="269" spans="1:12" x14ac:dyDescent="0.2">
      <c r="A269" s="71" t="s">
        <v>5</v>
      </c>
      <c r="B269" s="15"/>
      <c r="C269" s="12"/>
      <c r="D269" s="12"/>
      <c r="E269" s="12"/>
      <c r="F269" s="80"/>
      <c r="G269" s="6"/>
      <c r="H269" s="6"/>
      <c r="I269" s="6"/>
      <c r="J269" s="6"/>
      <c r="K269" s="6"/>
      <c r="L269" s="16"/>
    </row>
    <row r="270" spans="1:12" x14ac:dyDescent="0.2">
      <c r="A270" s="71" t="s">
        <v>7</v>
      </c>
      <c r="B270" s="15"/>
      <c r="C270" s="12"/>
      <c r="D270" s="12"/>
      <c r="E270" s="12"/>
      <c r="F270" s="81"/>
      <c r="G270" s="6"/>
      <c r="H270" s="6"/>
      <c r="I270" s="6"/>
      <c r="J270" s="6"/>
      <c r="K270" s="6"/>
      <c r="L270" s="16"/>
    </row>
    <row r="271" spans="1:12" ht="10.5" thickBot="1" x14ac:dyDescent="0.25">
      <c r="A271" s="71" t="s">
        <v>8</v>
      </c>
      <c r="B271" s="17"/>
      <c r="C271" s="14"/>
      <c r="D271" s="14"/>
      <c r="E271" s="14"/>
      <c r="F271" s="107" t="s">
        <v>130</v>
      </c>
      <c r="G271" s="7"/>
      <c r="H271" s="7"/>
      <c r="I271" s="7"/>
      <c r="J271" s="7"/>
      <c r="K271" s="7"/>
      <c r="L271" s="18"/>
    </row>
    <row r="272" spans="1:12" ht="11" thickBot="1" x14ac:dyDescent="0.25">
      <c r="A272" s="71" t="s">
        <v>6</v>
      </c>
      <c r="B272" s="77">
        <f>1+MAX($B$13:B271)</f>
        <v>63</v>
      </c>
      <c r="C272" s="59" t="s">
        <v>249</v>
      </c>
      <c r="D272" s="78"/>
      <c r="E272" s="59" t="s">
        <v>258</v>
      </c>
      <c r="F272" s="79" t="s">
        <v>250</v>
      </c>
      <c r="G272" s="59" t="s">
        <v>251</v>
      </c>
      <c r="H272" s="60">
        <v>0.24</v>
      </c>
      <c r="I272" s="82"/>
      <c r="J272" s="60" t="str">
        <f>IF(ISNUMBER(I272),ROUND(H272*I272,3),"")</f>
        <v/>
      </c>
      <c r="K272" s="61"/>
      <c r="L272" s="76">
        <f>ROUND(H272*K272,2)</f>
        <v>0</v>
      </c>
    </row>
    <row r="273" spans="1:13" x14ac:dyDescent="0.2">
      <c r="A273" s="71" t="s">
        <v>5</v>
      </c>
      <c r="B273" s="15"/>
      <c r="C273" s="12"/>
      <c r="D273" s="12"/>
      <c r="E273" s="12"/>
      <c r="F273" s="80"/>
      <c r="G273" s="6"/>
      <c r="H273" s="6"/>
      <c r="I273" s="6"/>
      <c r="J273" s="6"/>
      <c r="K273" s="6"/>
      <c r="L273" s="16"/>
    </row>
    <row r="274" spans="1:13" x14ac:dyDescent="0.2">
      <c r="A274" s="71" t="s">
        <v>7</v>
      </c>
      <c r="B274" s="15"/>
      <c r="C274" s="12"/>
      <c r="D274" s="12"/>
      <c r="E274" s="12"/>
      <c r="F274" s="81"/>
      <c r="G274" s="6"/>
      <c r="H274" s="6"/>
      <c r="I274" s="6"/>
      <c r="J274" s="6"/>
      <c r="K274" s="6"/>
      <c r="L274" s="16"/>
    </row>
    <row r="275" spans="1:13" ht="10.5" thickBot="1" x14ac:dyDescent="0.25">
      <c r="A275" s="71" t="s">
        <v>8</v>
      </c>
      <c r="B275" s="17"/>
      <c r="C275" s="14"/>
      <c r="D275" s="14"/>
      <c r="E275" s="14"/>
      <c r="F275" s="107" t="s">
        <v>130</v>
      </c>
      <c r="G275" s="7"/>
      <c r="H275" s="7"/>
      <c r="I275" s="7"/>
      <c r="J275" s="7"/>
      <c r="K275" s="7"/>
      <c r="L275" s="18"/>
    </row>
    <row r="276" spans="1:13" ht="11" thickBot="1" x14ac:dyDescent="0.25">
      <c r="A276" s="71" t="s">
        <v>6</v>
      </c>
      <c r="B276" s="77">
        <f>1+MAX($B$13:B275)</f>
        <v>64</v>
      </c>
      <c r="C276" s="59" t="s">
        <v>252</v>
      </c>
      <c r="D276" s="78"/>
      <c r="E276" s="59" t="s">
        <v>258</v>
      </c>
      <c r="F276" s="79" t="s">
        <v>253</v>
      </c>
      <c r="G276" s="59" t="s">
        <v>148</v>
      </c>
      <c r="H276" s="60">
        <v>8</v>
      </c>
      <c r="I276" s="82"/>
      <c r="J276" s="60" t="str">
        <f>IF(ISNUMBER(I276),ROUND(H276*I276,3),"")</f>
        <v/>
      </c>
      <c r="K276" s="61"/>
      <c r="L276" s="76">
        <f>ROUND(H276*K276,2)</f>
        <v>0</v>
      </c>
    </row>
    <row r="277" spans="1:13" x14ac:dyDescent="0.2">
      <c r="A277" s="71" t="s">
        <v>5</v>
      </c>
      <c r="B277" s="15"/>
      <c r="C277" s="12"/>
      <c r="D277" s="12"/>
      <c r="E277" s="12"/>
      <c r="F277" s="80"/>
      <c r="G277" s="6"/>
      <c r="H277" s="6"/>
      <c r="I277" s="6"/>
      <c r="J277" s="6"/>
      <c r="K277" s="6"/>
      <c r="L277" s="16"/>
    </row>
    <row r="278" spans="1:13" x14ac:dyDescent="0.2">
      <c r="A278" s="71" t="s">
        <v>7</v>
      </c>
      <c r="B278" s="15"/>
      <c r="C278" s="12"/>
      <c r="D278" s="12"/>
      <c r="E278" s="12"/>
      <c r="F278" s="81"/>
      <c r="G278" s="6"/>
      <c r="H278" s="6"/>
      <c r="I278" s="6"/>
      <c r="J278" s="6"/>
      <c r="K278" s="6"/>
      <c r="L278" s="16"/>
    </row>
    <row r="279" spans="1:13" ht="10.5" thickBot="1" x14ac:dyDescent="0.25">
      <c r="A279" s="71" t="s">
        <v>8</v>
      </c>
      <c r="B279" s="17"/>
      <c r="C279" s="14"/>
      <c r="D279" s="14"/>
      <c r="E279" s="14"/>
      <c r="F279" s="107" t="s">
        <v>130</v>
      </c>
      <c r="G279" s="7"/>
      <c r="H279" s="7"/>
      <c r="I279" s="7"/>
      <c r="J279" s="7"/>
      <c r="K279" s="7"/>
      <c r="L279" s="18"/>
    </row>
    <row r="280" spans="1:13" ht="13.5" thickBot="1" x14ac:dyDescent="0.25">
      <c r="A280" s="110" t="s">
        <v>82</v>
      </c>
      <c r="B280" s="111" t="s">
        <v>235</v>
      </c>
      <c r="C280" s="117" t="str">
        <f xml:space="preserve"> CONCATENATE("za Díl ",C231)</f>
        <v>za Díl 70</v>
      </c>
      <c r="D280" s="113"/>
      <c r="E280" s="113"/>
      <c r="F280" s="112" t="s">
        <v>291</v>
      </c>
      <c r="G280" s="114"/>
      <c r="H280" s="114"/>
      <c r="I280" s="114"/>
      <c r="J280" s="115"/>
      <c r="K280" s="114"/>
      <c r="L280" s="116">
        <f>SUM(L232:L279)</f>
        <v>0</v>
      </c>
    </row>
    <row r="281" spans="1:13" ht="13.5" thickBot="1" x14ac:dyDescent="0.25">
      <c r="A281" s="70" t="s">
        <v>29</v>
      </c>
      <c r="B281" s="101" t="s">
        <v>19</v>
      </c>
      <c r="C281" s="102" t="s">
        <v>294</v>
      </c>
      <c r="D281" s="103"/>
      <c r="E281" s="103"/>
      <c r="F281" s="102" t="s">
        <v>293</v>
      </c>
      <c r="G281" s="104"/>
      <c r="H281" s="104"/>
      <c r="I281" s="104"/>
      <c r="J281" s="105"/>
      <c r="K281" s="104"/>
      <c r="L281" s="106"/>
    </row>
    <row r="282" spans="1:13" ht="11" thickBot="1" x14ac:dyDescent="0.25">
      <c r="A282" s="71" t="s">
        <v>6</v>
      </c>
      <c r="B282" s="77">
        <f>1+MAX($B$13:B281)</f>
        <v>65</v>
      </c>
      <c r="C282" s="59" t="s">
        <v>254</v>
      </c>
      <c r="D282" s="78"/>
      <c r="E282" s="59" t="s">
        <v>258</v>
      </c>
      <c r="F282" s="79" t="s">
        <v>255</v>
      </c>
      <c r="G282" s="59" t="s">
        <v>248</v>
      </c>
      <c r="H282" s="60">
        <v>168.49199999999999</v>
      </c>
      <c r="I282" s="82"/>
      <c r="J282" s="60" t="str">
        <f>IF(ISNUMBER(I282),ROUND(H282*I282,3),"")</f>
        <v/>
      </c>
      <c r="K282" s="61"/>
      <c r="L282" s="76">
        <f>ROUND(H282*K282,2)</f>
        <v>0</v>
      </c>
      <c r="M282" s="135"/>
    </row>
    <row r="283" spans="1:13" x14ac:dyDescent="0.2">
      <c r="A283" s="71" t="s">
        <v>5</v>
      </c>
      <c r="B283" s="15"/>
      <c r="C283" s="12"/>
      <c r="D283" s="12"/>
      <c r="E283" s="12"/>
      <c r="F283" s="80"/>
      <c r="G283" s="6"/>
      <c r="H283" s="6"/>
      <c r="I283" s="6"/>
      <c r="J283" s="6"/>
      <c r="K283" s="6"/>
      <c r="L283" s="16"/>
    </row>
    <row r="284" spans="1:13" ht="30" x14ac:dyDescent="0.2">
      <c r="A284" s="71" t="s">
        <v>7</v>
      </c>
      <c r="B284" s="15"/>
      <c r="C284" s="12"/>
      <c r="D284" s="12"/>
      <c r="E284" s="12"/>
      <c r="F284" s="81" t="s">
        <v>347</v>
      </c>
      <c r="G284" s="6"/>
      <c r="H284" s="6"/>
      <c r="I284" s="6"/>
      <c r="J284" s="6"/>
      <c r="K284" s="6"/>
      <c r="L284" s="16"/>
    </row>
    <row r="285" spans="1:13" ht="10.5" thickBot="1" x14ac:dyDescent="0.25">
      <c r="A285" s="71" t="s">
        <v>8</v>
      </c>
      <c r="B285" s="17"/>
      <c r="C285" s="14"/>
      <c r="D285" s="14"/>
      <c r="E285" s="14"/>
      <c r="F285" s="107" t="s">
        <v>257</v>
      </c>
      <c r="G285" s="7"/>
      <c r="H285" s="7"/>
      <c r="I285" s="7"/>
      <c r="J285" s="7"/>
      <c r="K285" s="7"/>
      <c r="L285" s="18"/>
    </row>
    <row r="286" spans="1:13" ht="11" thickBot="1" x14ac:dyDescent="0.25">
      <c r="A286" s="71" t="s">
        <v>6</v>
      </c>
      <c r="B286" s="77">
        <f>1+MAX($B$13:B285)</f>
        <v>66</v>
      </c>
      <c r="C286" s="59" t="s">
        <v>259</v>
      </c>
      <c r="D286" s="78"/>
      <c r="E286" s="59" t="s">
        <v>258</v>
      </c>
      <c r="F286" s="79" t="s">
        <v>260</v>
      </c>
      <c r="G286" s="59" t="s">
        <v>248</v>
      </c>
      <c r="H286" s="60">
        <v>8.8680000000000003</v>
      </c>
      <c r="I286" s="82"/>
      <c r="J286" s="60" t="str">
        <f>IF(ISNUMBER(I286),ROUND(H286*I286,3),"")</f>
        <v/>
      </c>
      <c r="K286" s="61"/>
      <c r="L286" s="76">
        <f>ROUND(H286*K286,2)</f>
        <v>0</v>
      </c>
      <c r="M286" s="135"/>
    </row>
    <row r="287" spans="1:13" x14ac:dyDescent="0.2">
      <c r="A287" s="71" t="s">
        <v>5</v>
      </c>
      <c r="B287" s="15"/>
      <c r="C287" s="12"/>
      <c r="D287" s="12"/>
      <c r="E287" s="12"/>
      <c r="F287" s="80"/>
      <c r="G287" s="6"/>
      <c r="H287" s="6"/>
      <c r="I287" s="6"/>
      <c r="J287" s="6"/>
      <c r="K287" s="6"/>
      <c r="L287" s="16"/>
    </row>
    <row r="288" spans="1:13" ht="30" x14ac:dyDescent="0.2">
      <c r="A288" s="71" t="s">
        <v>7</v>
      </c>
      <c r="B288" s="15"/>
      <c r="C288" s="12"/>
      <c r="D288" s="12"/>
      <c r="E288" s="12"/>
      <c r="F288" s="81" t="s">
        <v>348</v>
      </c>
      <c r="G288" s="6"/>
      <c r="H288" s="6"/>
      <c r="I288" s="6"/>
      <c r="J288" s="6"/>
      <c r="K288" s="6"/>
      <c r="L288" s="16"/>
    </row>
    <row r="289" spans="1:12" ht="10.5" thickBot="1" x14ac:dyDescent="0.25">
      <c r="A289" s="71" t="s">
        <v>8</v>
      </c>
      <c r="B289" s="17"/>
      <c r="C289" s="14"/>
      <c r="D289" s="14"/>
      <c r="E289" s="14"/>
      <c r="F289" s="107" t="s">
        <v>130</v>
      </c>
      <c r="G289" s="7"/>
      <c r="H289" s="7"/>
      <c r="I289" s="7"/>
      <c r="J289" s="7"/>
      <c r="K289" s="7"/>
      <c r="L289" s="18"/>
    </row>
    <row r="290" spans="1:12" ht="11" thickBot="1" x14ac:dyDescent="0.25">
      <c r="A290" s="71" t="s">
        <v>6</v>
      </c>
      <c r="B290" s="77">
        <f>1+MAX($B$13:B289)</f>
        <v>67</v>
      </c>
      <c r="C290" s="59" t="s">
        <v>261</v>
      </c>
      <c r="D290" s="78"/>
      <c r="E290" s="59" t="s">
        <v>258</v>
      </c>
      <c r="F290" s="79" t="s">
        <v>262</v>
      </c>
      <c r="G290" s="59" t="s">
        <v>248</v>
      </c>
      <c r="H290" s="60">
        <v>2.66</v>
      </c>
      <c r="I290" s="82"/>
      <c r="J290" s="60" t="str">
        <f>IF(ISNUMBER(I290),ROUND(H290*I290,3),"")</f>
        <v/>
      </c>
      <c r="K290" s="61"/>
      <c r="L290" s="76">
        <f>ROUND(H290*K290,2)</f>
        <v>0</v>
      </c>
    </row>
    <row r="291" spans="1:12" x14ac:dyDescent="0.2">
      <c r="A291" s="71" t="s">
        <v>5</v>
      </c>
      <c r="B291" s="15"/>
      <c r="C291" s="12"/>
      <c r="D291" s="12"/>
      <c r="E291" s="12"/>
      <c r="F291" s="80"/>
      <c r="G291" s="6"/>
      <c r="H291" s="6"/>
      <c r="I291" s="6"/>
      <c r="J291" s="6"/>
      <c r="K291" s="6"/>
      <c r="L291" s="16"/>
    </row>
    <row r="292" spans="1:12" ht="30" x14ac:dyDescent="0.2">
      <c r="A292" s="71" t="s">
        <v>7</v>
      </c>
      <c r="B292" s="15"/>
      <c r="C292" s="12"/>
      <c r="D292" s="12"/>
      <c r="E292" s="12"/>
      <c r="F292" s="81" t="s">
        <v>357</v>
      </c>
      <c r="G292" s="6"/>
      <c r="H292" s="6"/>
      <c r="I292" s="6"/>
      <c r="J292" s="6"/>
      <c r="K292" s="6"/>
      <c r="L292" s="16"/>
    </row>
    <row r="293" spans="1:12" ht="10.5" thickBot="1" x14ac:dyDescent="0.25">
      <c r="A293" s="71" t="s">
        <v>8</v>
      </c>
      <c r="B293" s="17"/>
      <c r="C293" s="14"/>
      <c r="D293" s="14"/>
      <c r="E293" s="14"/>
      <c r="F293" s="107" t="s">
        <v>130</v>
      </c>
      <c r="G293" s="7"/>
      <c r="H293" s="7"/>
      <c r="I293" s="7"/>
      <c r="J293" s="7"/>
      <c r="K293" s="7"/>
      <c r="L293" s="18"/>
    </row>
    <row r="294" spans="1:12" ht="11" thickBot="1" x14ac:dyDescent="0.25">
      <c r="A294" s="71" t="s">
        <v>6</v>
      </c>
      <c r="B294" s="77">
        <f>1+MAX($B$13:B293)</f>
        <v>68</v>
      </c>
      <c r="C294" s="59" t="s">
        <v>263</v>
      </c>
      <c r="D294" s="78"/>
      <c r="E294" s="59" t="s">
        <v>258</v>
      </c>
      <c r="F294" s="79" t="s">
        <v>264</v>
      </c>
      <c r="G294" s="59" t="s">
        <v>248</v>
      </c>
      <c r="H294" s="60">
        <v>14.625</v>
      </c>
      <c r="I294" s="82"/>
      <c r="J294" s="60" t="str">
        <f>IF(ISNUMBER(I294),ROUND(H294*I294,3),"")</f>
        <v/>
      </c>
      <c r="K294" s="61"/>
      <c r="L294" s="76">
        <f>ROUND(H294*K294,2)</f>
        <v>0</v>
      </c>
    </row>
    <row r="295" spans="1:12" x14ac:dyDescent="0.2">
      <c r="A295" s="71" t="s">
        <v>5</v>
      </c>
      <c r="B295" s="15"/>
      <c r="C295" s="12"/>
      <c r="D295" s="12"/>
      <c r="E295" s="12"/>
      <c r="F295" s="80"/>
      <c r="G295" s="6"/>
      <c r="H295" s="6"/>
      <c r="I295" s="6"/>
      <c r="J295" s="6"/>
      <c r="K295" s="6"/>
      <c r="L295" s="16"/>
    </row>
    <row r="296" spans="1:12" ht="20" x14ac:dyDescent="0.2">
      <c r="A296" s="71" t="s">
        <v>7</v>
      </c>
      <c r="B296" s="15"/>
      <c r="C296" s="12"/>
      <c r="D296" s="12"/>
      <c r="E296" s="12"/>
      <c r="F296" s="81" t="s">
        <v>350</v>
      </c>
      <c r="G296" s="6"/>
      <c r="H296" s="6"/>
      <c r="I296" s="6"/>
      <c r="J296" s="6"/>
      <c r="K296" s="6"/>
      <c r="L296" s="16"/>
    </row>
    <row r="297" spans="1:12" ht="10.5" thickBot="1" x14ac:dyDescent="0.25">
      <c r="A297" s="71" t="s">
        <v>8</v>
      </c>
      <c r="B297" s="17"/>
      <c r="C297" s="14"/>
      <c r="D297" s="14"/>
      <c r="E297" s="14"/>
      <c r="F297" s="107" t="s">
        <v>130</v>
      </c>
      <c r="G297" s="7"/>
      <c r="H297" s="7"/>
      <c r="I297" s="7"/>
      <c r="J297" s="7"/>
      <c r="K297" s="7"/>
      <c r="L297" s="18"/>
    </row>
    <row r="298" spans="1:12" ht="11" thickBot="1" x14ac:dyDescent="0.25">
      <c r="A298" s="71" t="s">
        <v>6</v>
      </c>
      <c r="B298" s="77">
        <f>1+MAX($B$13:B297)</f>
        <v>69</v>
      </c>
      <c r="C298" s="59" t="s">
        <v>265</v>
      </c>
      <c r="D298" s="78"/>
      <c r="E298" s="59" t="s">
        <v>258</v>
      </c>
      <c r="F298" s="79" t="s">
        <v>266</v>
      </c>
      <c r="G298" s="59" t="s">
        <v>248</v>
      </c>
      <c r="H298" s="60">
        <v>187.96</v>
      </c>
      <c r="I298" s="82"/>
      <c r="J298" s="60" t="str">
        <f>IF(ISNUMBER(I298),ROUND(H298*I298,3),"")</f>
        <v/>
      </c>
      <c r="K298" s="61"/>
      <c r="L298" s="76">
        <f>ROUND(H298*K298,2)</f>
        <v>0</v>
      </c>
    </row>
    <row r="299" spans="1:12" x14ac:dyDescent="0.2">
      <c r="A299" s="71" t="s">
        <v>5</v>
      </c>
      <c r="B299" s="15"/>
      <c r="C299" s="12"/>
      <c r="D299" s="12"/>
      <c r="E299" s="12"/>
      <c r="F299" s="80"/>
      <c r="G299" s="6"/>
      <c r="H299" s="6"/>
      <c r="I299" s="6"/>
      <c r="J299" s="6"/>
      <c r="K299" s="6"/>
      <c r="L299" s="16"/>
    </row>
    <row r="300" spans="1:12" x14ac:dyDescent="0.2">
      <c r="A300" s="71" t="s">
        <v>7</v>
      </c>
      <c r="B300" s="15"/>
      <c r="C300" s="12"/>
      <c r="D300" s="12"/>
      <c r="E300" s="12"/>
      <c r="F300" s="81" t="s">
        <v>365</v>
      </c>
      <c r="G300" s="6"/>
      <c r="H300" s="6"/>
      <c r="I300" s="6"/>
      <c r="J300" s="6"/>
      <c r="K300" s="6"/>
      <c r="L300" s="16"/>
    </row>
    <row r="301" spans="1:12" ht="10.5" thickBot="1" x14ac:dyDescent="0.25">
      <c r="A301" s="71" t="s">
        <v>8</v>
      </c>
      <c r="B301" s="17"/>
      <c r="C301" s="14"/>
      <c r="D301" s="14"/>
      <c r="E301" s="14"/>
      <c r="F301" s="107" t="s">
        <v>130</v>
      </c>
      <c r="G301" s="7"/>
      <c r="H301" s="7"/>
      <c r="I301" s="7"/>
      <c r="J301" s="7"/>
      <c r="K301" s="7"/>
      <c r="L301" s="18"/>
    </row>
    <row r="302" spans="1:12" ht="13.5" thickBot="1" x14ac:dyDescent="0.25">
      <c r="A302" s="110" t="s">
        <v>82</v>
      </c>
      <c r="B302" s="111" t="s">
        <v>235</v>
      </c>
      <c r="C302" s="117" t="str">
        <f xml:space="preserve"> CONCATENATE("za Díl ",C281)</f>
        <v>za Díl 13</v>
      </c>
      <c r="D302" s="113"/>
      <c r="E302" s="113"/>
      <c r="F302" s="112" t="s">
        <v>293</v>
      </c>
      <c r="G302" s="114"/>
      <c r="H302" s="114"/>
      <c r="I302" s="114"/>
      <c r="J302" s="115"/>
      <c r="K302" s="114"/>
      <c r="L302" s="116">
        <f>SUM(L282:L301)</f>
        <v>0</v>
      </c>
    </row>
    <row r="303" spans="1:12" ht="13.5" thickBot="1" x14ac:dyDescent="0.25">
      <c r="A303" s="70" t="s">
        <v>29</v>
      </c>
      <c r="B303" s="101" t="s">
        <v>19</v>
      </c>
      <c r="C303" s="102" t="s">
        <v>296</v>
      </c>
      <c r="D303" s="103"/>
      <c r="E303" s="103"/>
      <c r="F303" s="102" t="s">
        <v>295</v>
      </c>
      <c r="G303" s="104"/>
      <c r="H303" s="104"/>
      <c r="I303" s="104"/>
      <c r="J303" s="105"/>
      <c r="K303" s="104"/>
      <c r="L303" s="106"/>
    </row>
    <row r="304" spans="1:12" ht="11" thickBot="1" x14ac:dyDescent="0.25">
      <c r="A304" s="71" t="s">
        <v>6</v>
      </c>
      <c r="B304" s="77">
        <f>1+MAX($B$13:B303)</f>
        <v>70</v>
      </c>
      <c r="C304" s="59" t="s">
        <v>268</v>
      </c>
      <c r="D304" s="78"/>
      <c r="E304" s="59" t="s">
        <v>258</v>
      </c>
      <c r="F304" s="79" t="s">
        <v>269</v>
      </c>
      <c r="G304" s="59" t="s">
        <v>248</v>
      </c>
      <c r="H304" s="60">
        <v>180.02</v>
      </c>
      <c r="I304" s="82"/>
      <c r="J304" s="60" t="str">
        <f>IF(ISNUMBER(I304),ROUND(H304*I304,3),"")</f>
        <v/>
      </c>
      <c r="K304" s="61"/>
      <c r="L304" s="76">
        <f>ROUND(H304*K304,2)</f>
        <v>0</v>
      </c>
    </row>
    <row r="305" spans="1:12" x14ac:dyDescent="0.2">
      <c r="A305" s="71" t="s">
        <v>5</v>
      </c>
      <c r="B305" s="15"/>
      <c r="C305" s="12"/>
      <c r="D305" s="12"/>
      <c r="E305" s="12"/>
      <c r="F305" s="80"/>
      <c r="G305" s="6"/>
      <c r="H305" s="6"/>
      <c r="I305" s="6"/>
      <c r="J305" s="6"/>
      <c r="K305" s="6"/>
      <c r="L305" s="16"/>
    </row>
    <row r="306" spans="1:12" ht="30" x14ac:dyDescent="0.2">
      <c r="A306" s="71" t="s">
        <v>7</v>
      </c>
      <c r="B306" s="15"/>
      <c r="C306" s="12"/>
      <c r="D306" s="12"/>
      <c r="E306" s="12"/>
      <c r="F306" s="81" t="s">
        <v>358</v>
      </c>
      <c r="G306" s="6"/>
      <c r="H306" s="6"/>
      <c r="I306" s="6"/>
      <c r="J306" s="6"/>
      <c r="K306" s="6"/>
      <c r="L306" s="16"/>
    </row>
    <row r="307" spans="1:12" ht="10.5" thickBot="1" x14ac:dyDescent="0.25">
      <c r="A307" s="71" t="s">
        <v>8</v>
      </c>
      <c r="B307" s="17"/>
      <c r="C307" s="14"/>
      <c r="D307" s="14"/>
      <c r="E307" s="14"/>
      <c r="F307" s="107" t="s">
        <v>257</v>
      </c>
      <c r="G307" s="7"/>
      <c r="H307" s="7"/>
      <c r="I307" s="7"/>
      <c r="J307" s="7"/>
      <c r="K307" s="7"/>
      <c r="L307" s="18"/>
    </row>
    <row r="308" spans="1:12" ht="11" thickBot="1" x14ac:dyDescent="0.25">
      <c r="A308" s="71" t="s">
        <v>6</v>
      </c>
      <c r="B308" s="77">
        <f>1+MAX($B$13:B307)</f>
        <v>71</v>
      </c>
      <c r="C308" s="59" t="s">
        <v>351</v>
      </c>
      <c r="D308" s="78"/>
      <c r="E308" s="59" t="s">
        <v>258</v>
      </c>
      <c r="F308" s="79" t="s">
        <v>352</v>
      </c>
      <c r="G308" s="59" t="s">
        <v>248</v>
      </c>
      <c r="H308" s="60">
        <v>9</v>
      </c>
      <c r="I308" s="82"/>
      <c r="J308" s="60" t="str">
        <f>IF(ISNUMBER(I308),ROUND(H308*I308,3),"")</f>
        <v/>
      </c>
      <c r="K308" s="61"/>
      <c r="L308" s="76">
        <f>ROUND(H308*K308,2)</f>
        <v>0</v>
      </c>
    </row>
    <row r="309" spans="1:12" x14ac:dyDescent="0.2">
      <c r="A309" s="71" t="s">
        <v>5</v>
      </c>
      <c r="B309" s="15"/>
      <c r="C309" s="12"/>
      <c r="D309" s="12"/>
      <c r="E309" s="12"/>
      <c r="F309" s="80" t="s">
        <v>353</v>
      </c>
      <c r="G309" s="6"/>
      <c r="H309" s="6"/>
      <c r="I309" s="6"/>
      <c r="J309" s="6"/>
      <c r="K309" s="6"/>
      <c r="L309" s="16"/>
    </row>
    <row r="310" spans="1:12" x14ac:dyDescent="0.2">
      <c r="A310" s="71" t="s">
        <v>7</v>
      </c>
      <c r="B310" s="15"/>
      <c r="C310" s="12"/>
      <c r="D310" s="12"/>
      <c r="E310" s="12"/>
      <c r="F310" s="81" t="s">
        <v>354</v>
      </c>
      <c r="G310" s="6"/>
      <c r="H310" s="6"/>
      <c r="I310" s="6"/>
      <c r="J310" s="6"/>
      <c r="K310" s="6"/>
      <c r="L310" s="16"/>
    </row>
    <row r="311" spans="1:12" ht="10.5" thickBot="1" x14ac:dyDescent="0.25">
      <c r="A311" s="71" t="s">
        <v>8</v>
      </c>
      <c r="B311" s="17"/>
      <c r="C311" s="14"/>
      <c r="D311" s="14"/>
      <c r="E311" s="14"/>
      <c r="F311" s="107" t="s">
        <v>257</v>
      </c>
      <c r="G311" s="7"/>
      <c r="H311" s="7"/>
      <c r="I311" s="7"/>
      <c r="J311" s="7"/>
      <c r="K311" s="7"/>
      <c r="L311" s="18"/>
    </row>
    <row r="312" spans="1:12" ht="13.5" thickBot="1" x14ac:dyDescent="0.25">
      <c r="A312" s="110" t="s">
        <v>82</v>
      </c>
      <c r="B312" s="111" t="s">
        <v>235</v>
      </c>
      <c r="C312" s="117" t="str">
        <f xml:space="preserve"> CONCATENATE("za Díl ",C303)</f>
        <v>za Díl 17</v>
      </c>
      <c r="D312" s="113"/>
      <c r="E312" s="113"/>
      <c r="F312" s="112" t="s">
        <v>295</v>
      </c>
      <c r="G312" s="114"/>
      <c r="H312" s="114"/>
      <c r="I312" s="114"/>
      <c r="J312" s="115"/>
      <c r="K312" s="114"/>
      <c r="L312" s="116">
        <f>SUM(L304:L311)</f>
        <v>0</v>
      </c>
    </row>
    <row r="313" spans="1:12" ht="13.5" thickBot="1" x14ac:dyDescent="0.25">
      <c r="A313" s="70" t="s">
        <v>29</v>
      </c>
      <c r="B313" s="101" t="s">
        <v>19</v>
      </c>
      <c r="C313" s="102" t="s">
        <v>298</v>
      </c>
      <c r="D313" s="103"/>
      <c r="E313" s="103"/>
      <c r="F313" s="102" t="s">
        <v>297</v>
      </c>
      <c r="G313" s="104"/>
      <c r="H313" s="104"/>
      <c r="I313" s="104"/>
      <c r="J313" s="105"/>
      <c r="K313" s="104"/>
      <c r="L313" s="106"/>
    </row>
    <row r="314" spans="1:12" ht="20.5" thickBot="1" x14ac:dyDescent="0.25">
      <c r="A314" s="71" t="s">
        <v>6</v>
      </c>
      <c r="B314" s="77">
        <f>1+MAX($B$13:B313)</f>
        <v>72</v>
      </c>
      <c r="C314" s="59" t="s">
        <v>312</v>
      </c>
      <c r="D314" s="78"/>
      <c r="E314" s="125" t="s">
        <v>346</v>
      </c>
      <c r="F314" s="79" t="s">
        <v>270</v>
      </c>
      <c r="G314" s="59" t="s">
        <v>248</v>
      </c>
      <c r="H314" s="60">
        <v>4.875</v>
      </c>
      <c r="I314" s="82"/>
      <c r="J314" s="60" t="str">
        <f>IF(ISNUMBER(I314),ROUND(H314*I314,3),"")</f>
        <v/>
      </c>
      <c r="K314" s="61"/>
      <c r="L314" s="76">
        <f>ROUND(H314*K314,2)</f>
        <v>0</v>
      </c>
    </row>
    <row r="315" spans="1:12" x14ac:dyDescent="0.2">
      <c r="A315" s="71" t="s">
        <v>5</v>
      </c>
      <c r="B315" s="15"/>
      <c r="C315" s="12"/>
      <c r="D315" s="12"/>
      <c r="E315" s="12"/>
      <c r="F315" s="80" t="s">
        <v>256</v>
      </c>
      <c r="G315" s="6"/>
      <c r="H315" s="6"/>
      <c r="I315" s="6"/>
      <c r="J315" s="6"/>
      <c r="K315" s="6"/>
      <c r="L315" s="16"/>
    </row>
    <row r="316" spans="1:12" x14ac:dyDescent="0.2">
      <c r="A316" s="71" t="s">
        <v>7</v>
      </c>
      <c r="B316" s="15"/>
      <c r="C316" s="12"/>
      <c r="D316" s="12"/>
      <c r="E316" s="12"/>
      <c r="F316" s="81" t="s">
        <v>356</v>
      </c>
      <c r="G316" s="6"/>
      <c r="H316" s="6"/>
      <c r="I316" s="6"/>
      <c r="J316" s="6"/>
      <c r="K316" s="6"/>
      <c r="L316" s="16"/>
    </row>
    <row r="317" spans="1:12" ht="30.5" thickBot="1" x14ac:dyDescent="0.25">
      <c r="A317" s="71" t="s">
        <v>8</v>
      </c>
      <c r="B317" s="17"/>
      <c r="C317" s="14"/>
      <c r="D317" s="14"/>
      <c r="E317" s="14"/>
      <c r="F317" s="137" t="s">
        <v>387</v>
      </c>
      <c r="G317" s="7"/>
      <c r="H317" s="7"/>
      <c r="I317" s="7"/>
      <c r="J317" s="7"/>
      <c r="K317" s="7"/>
      <c r="L317" s="18"/>
    </row>
    <row r="318" spans="1:12" ht="13.5" thickBot="1" x14ac:dyDescent="0.25">
      <c r="A318" s="110" t="s">
        <v>82</v>
      </c>
      <c r="B318" s="111" t="s">
        <v>235</v>
      </c>
      <c r="C318" s="117" t="str">
        <f xml:space="preserve"> CONCATENATE("za Díl ",C313)</f>
        <v>za Díl 2</v>
      </c>
      <c r="D318" s="113"/>
      <c r="E318" s="113"/>
      <c r="F318" s="112" t="s">
        <v>297</v>
      </c>
      <c r="G318" s="114"/>
      <c r="H318" s="114"/>
      <c r="I318" s="114"/>
      <c r="J318" s="115"/>
      <c r="K318" s="114"/>
      <c r="L318" s="116">
        <f>SUM(L314:L317)</f>
        <v>0</v>
      </c>
    </row>
    <row r="319" spans="1:12" ht="13.5" thickBot="1" x14ac:dyDescent="0.25">
      <c r="A319" s="70" t="s">
        <v>29</v>
      </c>
      <c r="B319" s="101" t="s">
        <v>19</v>
      </c>
      <c r="C319" s="102" t="s">
        <v>300</v>
      </c>
      <c r="D319" s="103"/>
      <c r="E319" s="103"/>
      <c r="F319" s="102" t="s">
        <v>299</v>
      </c>
      <c r="G319" s="104"/>
      <c r="H319" s="104"/>
      <c r="I319" s="104"/>
      <c r="J319" s="105"/>
      <c r="K319" s="104"/>
      <c r="L319" s="106"/>
    </row>
    <row r="320" spans="1:12" ht="11" thickBot="1" x14ac:dyDescent="0.25">
      <c r="A320" s="71" t="s">
        <v>6</v>
      </c>
      <c r="B320" s="77">
        <f>1+MAX($B$13:B319)</f>
        <v>73</v>
      </c>
      <c r="C320" s="59" t="s">
        <v>271</v>
      </c>
      <c r="D320" s="78"/>
      <c r="E320" s="59" t="s">
        <v>258</v>
      </c>
      <c r="F320" s="79" t="s">
        <v>272</v>
      </c>
      <c r="G320" s="59" t="s">
        <v>248</v>
      </c>
      <c r="H320" s="60">
        <v>8.9600000000000009</v>
      </c>
      <c r="I320" s="82"/>
      <c r="J320" s="60" t="str">
        <f>IF(ISNUMBER(I320),ROUND(H320*I320,3),"")</f>
        <v/>
      </c>
      <c r="K320" s="61"/>
      <c r="L320" s="76">
        <f>ROUND(H320*K320,2)</f>
        <v>0</v>
      </c>
    </row>
    <row r="321" spans="1:13" x14ac:dyDescent="0.2">
      <c r="A321" s="71" t="s">
        <v>5</v>
      </c>
      <c r="B321" s="15"/>
      <c r="C321" s="12"/>
      <c r="D321" s="12"/>
      <c r="E321" s="12"/>
      <c r="F321" s="80"/>
      <c r="G321" s="6"/>
      <c r="H321" s="6"/>
      <c r="I321" s="6"/>
      <c r="J321" s="6"/>
      <c r="K321" s="6"/>
      <c r="L321" s="16"/>
    </row>
    <row r="322" spans="1:13" x14ac:dyDescent="0.2">
      <c r="A322" s="71" t="s">
        <v>7</v>
      </c>
      <c r="B322" s="15"/>
      <c r="C322" s="12"/>
      <c r="D322" s="12"/>
      <c r="E322" s="12"/>
      <c r="F322" s="81" t="s">
        <v>349</v>
      </c>
      <c r="G322" s="6"/>
      <c r="H322" s="6"/>
      <c r="I322" s="6"/>
      <c r="J322" s="6"/>
      <c r="K322" s="6"/>
      <c r="L322" s="16"/>
    </row>
    <row r="323" spans="1:13" ht="10.5" thickBot="1" x14ac:dyDescent="0.25">
      <c r="A323" s="71" t="s">
        <v>8</v>
      </c>
      <c r="B323" s="17"/>
      <c r="C323" s="14"/>
      <c r="D323" s="14"/>
      <c r="E323" s="14"/>
      <c r="F323" s="107" t="s">
        <v>130</v>
      </c>
      <c r="G323" s="7"/>
      <c r="H323" s="7"/>
      <c r="I323" s="7"/>
      <c r="J323" s="7"/>
      <c r="K323" s="7"/>
      <c r="L323" s="18"/>
    </row>
    <row r="324" spans="1:13" ht="11" thickBot="1" x14ac:dyDescent="0.25">
      <c r="A324" s="71" t="s">
        <v>6</v>
      </c>
      <c r="B324" s="77">
        <f>1+MAX($B$13:B323)</f>
        <v>74</v>
      </c>
      <c r="C324" s="59" t="s">
        <v>273</v>
      </c>
      <c r="D324" s="78"/>
      <c r="E324" s="59" t="s">
        <v>258</v>
      </c>
      <c r="F324" s="79" t="s">
        <v>274</v>
      </c>
      <c r="G324" s="59" t="s">
        <v>275</v>
      </c>
      <c r="H324" s="60">
        <v>516.096</v>
      </c>
      <c r="I324" s="82"/>
      <c r="J324" s="60" t="str">
        <f>IF(ISNUMBER(I324),ROUND(H324*I324,3),"")</f>
        <v/>
      </c>
      <c r="K324" s="61"/>
      <c r="L324" s="76">
        <f>ROUND(H324*K324,2)</f>
        <v>0</v>
      </c>
    </row>
    <row r="325" spans="1:13" x14ac:dyDescent="0.2">
      <c r="A325" s="71" t="s">
        <v>5</v>
      </c>
      <c r="B325" s="15"/>
      <c r="C325" s="12"/>
      <c r="D325" s="12"/>
      <c r="E325" s="12"/>
      <c r="F325" s="80"/>
      <c r="G325" s="6"/>
      <c r="H325" s="6"/>
      <c r="I325" s="6"/>
      <c r="J325" s="6"/>
      <c r="K325" s="6"/>
      <c r="L325" s="16"/>
    </row>
    <row r="326" spans="1:13" x14ac:dyDescent="0.2">
      <c r="A326" s="71" t="s">
        <v>7</v>
      </c>
      <c r="B326" s="15"/>
      <c r="C326" s="12"/>
      <c r="D326" s="12"/>
      <c r="E326" s="12"/>
      <c r="F326" s="81" t="s">
        <v>267</v>
      </c>
      <c r="G326" s="6"/>
      <c r="H326" s="6"/>
      <c r="I326" s="6"/>
      <c r="J326" s="6"/>
      <c r="K326" s="6"/>
      <c r="L326" s="16"/>
    </row>
    <row r="327" spans="1:13" ht="10.5" thickBot="1" x14ac:dyDescent="0.25">
      <c r="A327" s="71" t="s">
        <v>8</v>
      </c>
      <c r="B327" s="17"/>
      <c r="C327" s="14"/>
      <c r="D327" s="14"/>
      <c r="E327" s="14"/>
      <c r="F327" s="107" t="s">
        <v>130</v>
      </c>
      <c r="G327" s="7"/>
      <c r="H327" s="7"/>
      <c r="I327" s="7"/>
      <c r="J327" s="7"/>
      <c r="K327" s="7"/>
      <c r="L327" s="18"/>
    </row>
    <row r="328" spans="1:13" ht="13.5" thickBot="1" x14ac:dyDescent="0.25">
      <c r="A328" s="110" t="s">
        <v>82</v>
      </c>
      <c r="B328" s="111" t="s">
        <v>235</v>
      </c>
      <c r="C328" s="117" t="str">
        <f xml:space="preserve"> CONCATENATE("za Díl ",C319)</f>
        <v>za Díl 96</v>
      </c>
      <c r="D328" s="113"/>
      <c r="E328" s="113"/>
      <c r="F328" s="112" t="s">
        <v>299</v>
      </c>
      <c r="G328" s="114"/>
      <c r="H328" s="114"/>
      <c r="I328" s="114"/>
      <c r="J328" s="115"/>
      <c r="K328" s="114"/>
      <c r="L328" s="116">
        <f>SUM(L320:L327)</f>
        <v>0</v>
      </c>
    </row>
    <row r="329" spans="1:13" ht="13.5" thickBot="1" x14ac:dyDescent="0.25">
      <c r="A329" s="70" t="s">
        <v>29</v>
      </c>
      <c r="B329" s="101" t="s">
        <v>19</v>
      </c>
      <c r="C329" s="102" t="s">
        <v>302</v>
      </c>
      <c r="D329" s="103"/>
      <c r="E329" s="103"/>
      <c r="F329" s="102" t="s">
        <v>301</v>
      </c>
      <c r="G329" s="104"/>
      <c r="H329" s="104"/>
      <c r="I329" s="104"/>
      <c r="J329" s="105"/>
      <c r="K329" s="104"/>
      <c r="L329" s="106"/>
    </row>
    <row r="330" spans="1:13" ht="11" thickBot="1" x14ac:dyDescent="0.25">
      <c r="A330" s="71" t="s">
        <v>6</v>
      </c>
      <c r="B330" s="77">
        <f>1+MAX($B$13:B329)</f>
        <v>75</v>
      </c>
      <c r="C330" s="59" t="s">
        <v>276</v>
      </c>
      <c r="D330" s="78"/>
      <c r="E330" s="59" t="s">
        <v>258</v>
      </c>
      <c r="F330" s="79" t="s">
        <v>277</v>
      </c>
      <c r="G330" s="59" t="s">
        <v>251</v>
      </c>
      <c r="H330" s="60">
        <v>184.2</v>
      </c>
      <c r="I330" s="82"/>
      <c r="J330" s="60" t="str">
        <f>IF(ISNUMBER(I330),ROUND(H330*I330,3),"")</f>
        <v/>
      </c>
      <c r="K330" s="61"/>
      <c r="L330" s="76">
        <f>ROUND(H330*K330,2)</f>
        <v>0</v>
      </c>
      <c r="M330" s="135"/>
    </row>
    <row r="331" spans="1:13" x14ac:dyDescent="0.2">
      <c r="A331" s="71" t="s">
        <v>5</v>
      </c>
      <c r="B331" s="15"/>
      <c r="C331" s="12"/>
      <c r="D331" s="12"/>
      <c r="E331" s="12"/>
      <c r="F331" s="80"/>
      <c r="G331" s="6"/>
      <c r="H331" s="6"/>
      <c r="I331" s="6"/>
      <c r="J331" s="6"/>
      <c r="K331" s="6"/>
      <c r="L331" s="16"/>
    </row>
    <row r="332" spans="1:13" ht="20" x14ac:dyDescent="0.2">
      <c r="A332" s="71" t="s">
        <v>7</v>
      </c>
      <c r="B332" s="15"/>
      <c r="C332" s="12"/>
      <c r="D332" s="12"/>
      <c r="E332" s="12"/>
      <c r="F332" s="81" t="s">
        <v>355</v>
      </c>
      <c r="G332" s="6"/>
      <c r="H332" s="6"/>
      <c r="I332" s="6"/>
      <c r="J332" s="6"/>
      <c r="K332" s="6"/>
      <c r="L332" s="16"/>
    </row>
    <row r="333" spans="1:13" ht="10.5" thickBot="1" x14ac:dyDescent="0.25">
      <c r="A333" s="71" t="s">
        <v>8</v>
      </c>
      <c r="B333" s="17"/>
      <c r="C333" s="14"/>
      <c r="D333" s="14"/>
      <c r="E333" s="14"/>
      <c r="F333" s="107" t="s">
        <v>130</v>
      </c>
      <c r="G333" s="7"/>
      <c r="H333" s="7"/>
      <c r="I333" s="7"/>
      <c r="J333" s="7"/>
      <c r="K333" s="7"/>
      <c r="L333" s="18"/>
    </row>
    <row r="334" spans="1:13" ht="13.5" thickBot="1" x14ac:dyDescent="0.25">
      <c r="A334" s="110" t="s">
        <v>82</v>
      </c>
      <c r="B334" s="111" t="s">
        <v>235</v>
      </c>
      <c r="C334" s="117" t="str">
        <f xml:space="preserve"> CONCATENATE("za Díl ",C329)</f>
        <v>za Díl 18</v>
      </c>
      <c r="D334" s="113"/>
      <c r="E334" s="113"/>
      <c r="F334" s="112" t="s">
        <v>301</v>
      </c>
      <c r="G334" s="114"/>
      <c r="H334" s="114"/>
      <c r="I334" s="114"/>
      <c r="J334" s="115"/>
      <c r="K334" s="114"/>
      <c r="L334" s="116">
        <f>SUM(L330:L333)</f>
        <v>0</v>
      </c>
    </row>
    <row r="335" spans="1:13" ht="13.5" thickBot="1" x14ac:dyDescent="0.25">
      <c r="A335" s="70" t="s">
        <v>29</v>
      </c>
      <c r="B335" s="101" t="s">
        <v>19</v>
      </c>
      <c r="C335" s="102" t="s">
        <v>303</v>
      </c>
      <c r="D335" s="103"/>
      <c r="E335" s="103"/>
      <c r="F335" s="102" t="s">
        <v>304</v>
      </c>
      <c r="G335" s="104"/>
      <c r="H335" s="104"/>
      <c r="I335" s="104"/>
      <c r="J335" s="105"/>
      <c r="K335" s="104"/>
      <c r="L335" s="106"/>
    </row>
    <row r="336" spans="1:13" ht="20.5" thickBot="1" x14ac:dyDescent="0.25">
      <c r="A336" s="71" t="s">
        <v>6</v>
      </c>
      <c r="B336" s="77">
        <f>1+MAX($B$13:B335)</f>
        <v>76</v>
      </c>
      <c r="C336" s="59" t="s">
        <v>278</v>
      </c>
      <c r="D336" s="78"/>
      <c r="E336" s="59" t="s">
        <v>258</v>
      </c>
      <c r="F336" s="79" t="s">
        <v>279</v>
      </c>
      <c r="G336" s="59" t="s">
        <v>280</v>
      </c>
      <c r="H336" s="60">
        <v>42.290999999999997</v>
      </c>
      <c r="I336" s="82"/>
      <c r="J336" s="60" t="str">
        <f>IF(ISNUMBER(I336),ROUND(H336*I336,3),"")</f>
        <v/>
      </c>
      <c r="K336" s="61"/>
      <c r="L336" s="76">
        <f>ROUND(H336*K336,2)</f>
        <v>0</v>
      </c>
    </row>
    <row r="337" spans="1:12" x14ac:dyDescent="0.2">
      <c r="A337" s="71" t="s">
        <v>5</v>
      </c>
      <c r="B337" s="15"/>
      <c r="C337" s="12"/>
      <c r="D337" s="12"/>
      <c r="E337" s="12"/>
      <c r="F337" s="80"/>
      <c r="G337" s="6"/>
      <c r="H337" s="6"/>
      <c r="I337" s="6"/>
      <c r="J337" s="6"/>
      <c r="K337" s="6"/>
      <c r="L337" s="16"/>
    </row>
    <row r="338" spans="1:12" x14ac:dyDescent="0.2">
      <c r="A338" s="71" t="s">
        <v>7</v>
      </c>
      <c r="B338" s="15"/>
      <c r="C338" s="12"/>
      <c r="D338" s="12"/>
      <c r="E338" s="12"/>
      <c r="F338" s="81"/>
      <c r="G338" s="6"/>
      <c r="H338" s="6"/>
      <c r="I338" s="6"/>
      <c r="J338" s="6"/>
      <c r="K338" s="6"/>
      <c r="L338" s="16"/>
    </row>
    <row r="339" spans="1:12" ht="10.5" thickBot="1" x14ac:dyDescent="0.25">
      <c r="A339" s="71" t="s">
        <v>8</v>
      </c>
      <c r="B339" s="17"/>
      <c r="C339" s="14"/>
      <c r="D339" s="14"/>
      <c r="E339" s="14"/>
      <c r="F339" s="107" t="s">
        <v>130</v>
      </c>
      <c r="G339" s="7"/>
      <c r="H339" s="7"/>
      <c r="I339" s="7"/>
      <c r="J339" s="7"/>
      <c r="K339" s="7"/>
      <c r="L339" s="18"/>
    </row>
    <row r="340" spans="1:12" ht="20.5" thickBot="1" x14ac:dyDescent="0.25">
      <c r="A340" s="71" t="s">
        <v>6</v>
      </c>
      <c r="B340" s="77">
        <f>1+MAX($B$13:B339)</f>
        <v>77</v>
      </c>
      <c r="C340" s="59" t="s">
        <v>281</v>
      </c>
      <c r="D340" s="78"/>
      <c r="E340" s="59" t="s">
        <v>258</v>
      </c>
      <c r="F340" s="79" t="s">
        <v>282</v>
      </c>
      <c r="G340" s="59" t="s">
        <v>280</v>
      </c>
      <c r="H340" s="60">
        <v>36.863999999999997</v>
      </c>
      <c r="I340" s="82"/>
      <c r="J340" s="60" t="str">
        <f>IF(ISNUMBER(I340),ROUND(H340*I340,3),"")</f>
        <v/>
      </c>
      <c r="K340" s="61"/>
      <c r="L340" s="76">
        <f>ROUND(H340*K340,2)</f>
        <v>0</v>
      </c>
    </row>
    <row r="341" spans="1:12" x14ac:dyDescent="0.2">
      <c r="A341" s="71" t="s">
        <v>5</v>
      </c>
      <c r="B341" s="15"/>
      <c r="C341" s="12"/>
      <c r="D341" s="12"/>
      <c r="E341" s="12"/>
      <c r="F341" s="80"/>
      <c r="G341" s="6"/>
      <c r="H341" s="6"/>
      <c r="I341" s="6"/>
      <c r="J341" s="6"/>
      <c r="K341" s="6"/>
      <c r="L341" s="16"/>
    </row>
    <row r="342" spans="1:12" x14ac:dyDescent="0.2">
      <c r="A342" s="71" t="s">
        <v>7</v>
      </c>
      <c r="B342" s="15"/>
      <c r="C342" s="12"/>
      <c r="D342" s="12"/>
      <c r="E342" s="12"/>
      <c r="F342" s="81"/>
      <c r="G342" s="6"/>
      <c r="H342" s="6"/>
      <c r="I342" s="6"/>
      <c r="J342" s="6"/>
      <c r="K342" s="6"/>
      <c r="L342" s="16"/>
    </row>
    <row r="343" spans="1:12" ht="10.5" thickBot="1" x14ac:dyDescent="0.25">
      <c r="A343" s="71" t="s">
        <v>8</v>
      </c>
      <c r="B343" s="17"/>
      <c r="C343" s="14"/>
      <c r="D343" s="14"/>
      <c r="E343" s="14"/>
      <c r="F343" s="107" t="s">
        <v>130</v>
      </c>
      <c r="G343" s="7"/>
      <c r="H343" s="7"/>
      <c r="I343" s="7"/>
      <c r="J343" s="7"/>
      <c r="K343" s="7"/>
      <c r="L343" s="18"/>
    </row>
    <row r="344" spans="1:12" ht="20.5" thickBot="1" x14ac:dyDescent="0.25">
      <c r="A344" s="71" t="s">
        <v>6</v>
      </c>
      <c r="B344" s="77">
        <f>1+MAX($B$13:B343)</f>
        <v>78</v>
      </c>
      <c r="C344" s="59" t="s">
        <v>283</v>
      </c>
      <c r="D344" s="78"/>
      <c r="E344" s="59" t="s">
        <v>258</v>
      </c>
      <c r="F344" s="79" t="s">
        <v>284</v>
      </c>
      <c r="G344" s="59" t="s">
        <v>280</v>
      </c>
      <c r="H344" s="60">
        <v>6</v>
      </c>
      <c r="I344" s="82"/>
      <c r="J344" s="60" t="str">
        <f>IF(ISNUMBER(I344),ROUND(H344*I344,3),"")</f>
        <v/>
      </c>
      <c r="K344" s="61"/>
      <c r="L344" s="76">
        <f>ROUND(H344*K344,2)</f>
        <v>0</v>
      </c>
    </row>
    <row r="345" spans="1:12" x14ac:dyDescent="0.2">
      <c r="A345" s="71" t="s">
        <v>5</v>
      </c>
      <c r="B345" s="15"/>
      <c r="C345" s="12"/>
      <c r="D345" s="12"/>
      <c r="E345" s="12"/>
      <c r="F345" s="80"/>
      <c r="G345" s="6"/>
      <c r="H345" s="6"/>
      <c r="I345" s="6"/>
      <c r="J345" s="6"/>
      <c r="K345" s="6"/>
      <c r="L345" s="16"/>
    </row>
    <row r="346" spans="1:12" x14ac:dyDescent="0.2">
      <c r="A346" s="71" t="s">
        <v>7</v>
      </c>
      <c r="B346" s="15"/>
      <c r="C346" s="12"/>
      <c r="D346" s="12"/>
      <c r="E346" s="12"/>
      <c r="F346" s="81"/>
      <c r="G346" s="6"/>
      <c r="H346" s="6"/>
      <c r="I346" s="6"/>
      <c r="J346" s="6"/>
      <c r="K346" s="6"/>
      <c r="L346" s="16"/>
    </row>
    <row r="347" spans="1:12" ht="10.5" thickBot="1" x14ac:dyDescent="0.25">
      <c r="A347" s="71" t="s">
        <v>8</v>
      </c>
      <c r="B347" s="17"/>
      <c r="C347" s="14"/>
      <c r="D347" s="14"/>
      <c r="E347" s="14"/>
      <c r="F347" s="107" t="s">
        <v>130</v>
      </c>
      <c r="G347" s="7"/>
      <c r="H347" s="7"/>
      <c r="I347" s="7"/>
      <c r="J347" s="7"/>
      <c r="K347" s="7"/>
      <c r="L347" s="18"/>
    </row>
    <row r="348" spans="1:12" ht="11" thickBot="1" x14ac:dyDescent="0.25">
      <c r="A348" s="71" t="s">
        <v>6</v>
      </c>
      <c r="B348" s="77">
        <f>1+MAX($B$13:B347)</f>
        <v>79</v>
      </c>
      <c r="C348" s="59" t="s">
        <v>285</v>
      </c>
      <c r="D348" s="78"/>
      <c r="E348" s="59" t="s">
        <v>258</v>
      </c>
      <c r="F348" s="79" t="s">
        <v>286</v>
      </c>
      <c r="G348" s="59" t="s">
        <v>280</v>
      </c>
      <c r="H348" s="60">
        <v>0.16</v>
      </c>
      <c r="I348" s="82"/>
      <c r="J348" s="60" t="str">
        <f>IF(ISNUMBER(I348),ROUND(H348*I348,3),"")</f>
        <v/>
      </c>
      <c r="K348" s="61"/>
      <c r="L348" s="76">
        <f>ROUND(H348*K348,2)</f>
        <v>0</v>
      </c>
    </row>
    <row r="349" spans="1:12" x14ac:dyDescent="0.2">
      <c r="A349" s="71" t="s">
        <v>5</v>
      </c>
      <c r="B349" s="15"/>
      <c r="C349" s="12"/>
      <c r="D349" s="12"/>
      <c r="E349" s="12"/>
      <c r="F349" s="80"/>
      <c r="G349" s="6"/>
      <c r="H349" s="6"/>
      <c r="I349" s="6"/>
      <c r="J349" s="6"/>
      <c r="K349" s="6"/>
      <c r="L349" s="16"/>
    </row>
    <row r="350" spans="1:12" x14ac:dyDescent="0.2">
      <c r="A350" s="71" t="s">
        <v>7</v>
      </c>
      <c r="B350" s="15"/>
      <c r="C350" s="12"/>
      <c r="D350" s="12"/>
      <c r="E350" s="12"/>
      <c r="F350" s="81"/>
      <c r="G350" s="6"/>
      <c r="H350" s="6"/>
      <c r="I350" s="6"/>
      <c r="J350" s="6"/>
      <c r="K350" s="6"/>
      <c r="L350" s="16"/>
    </row>
    <row r="351" spans="1:12" ht="10.5" thickBot="1" x14ac:dyDescent="0.25">
      <c r="A351" s="71" t="s">
        <v>8</v>
      </c>
      <c r="B351" s="17"/>
      <c r="C351" s="14"/>
      <c r="D351" s="14"/>
      <c r="E351" s="14"/>
      <c r="F351" s="107" t="s">
        <v>130</v>
      </c>
      <c r="G351" s="7"/>
      <c r="H351" s="7"/>
      <c r="I351" s="7"/>
      <c r="J351" s="7"/>
      <c r="K351" s="7"/>
      <c r="L351" s="18"/>
    </row>
    <row r="352" spans="1:12" ht="11" thickBot="1" x14ac:dyDescent="0.25">
      <c r="A352" s="71" t="s">
        <v>6</v>
      </c>
      <c r="B352" s="77">
        <f>1+MAX($B$13:B351)</f>
        <v>80</v>
      </c>
      <c r="C352" s="59" t="s">
        <v>287</v>
      </c>
      <c r="D352" s="78"/>
      <c r="E352" s="59" t="s">
        <v>258</v>
      </c>
      <c r="F352" s="79" t="s">
        <v>288</v>
      </c>
      <c r="G352" s="59" t="s">
        <v>280</v>
      </c>
      <c r="H352" s="60">
        <v>5</v>
      </c>
      <c r="I352" s="82"/>
      <c r="J352" s="60" t="str">
        <f>IF(ISNUMBER(I352),ROUND(H352*I352,3),"")</f>
        <v/>
      </c>
      <c r="K352" s="61"/>
      <c r="L352" s="76">
        <f>ROUND(H352*K352,2)</f>
        <v>0</v>
      </c>
    </row>
    <row r="353" spans="1:12" x14ac:dyDescent="0.2">
      <c r="A353" s="71" t="s">
        <v>5</v>
      </c>
      <c r="B353" s="15"/>
      <c r="C353" s="12"/>
      <c r="D353" s="12"/>
      <c r="E353" s="12"/>
      <c r="F353" s="80"/>
      <c r="G353" s="6"/>
      <c r="H353" s="6"/>
      <c r="I353" s="6"/>
      <c r="J353" s="6"/>
      <c r="K353" s="6"/>
      <c r="L353" s="16"/>
    </row>
    <row r="354" spans="1:12" x14ac:dyDescent="0.2">
      <c r="A354" s="71" t="s">
        <v>7</v>
      </c>
      <c r="B354" s="15"/>
      <c r="C354" s="12"/>
      <c r="D354" s="12"/>
      <c r="E354" s="12"/>
      <c r="F354" s="81"/>
      <c r="G354" s="6"/>
      <c r="H354" s="6"/>
      <c r="I354" s="6"/>
      <c r="J354" s="6"/>
      <c r="K354" s="6"/>
      <c r="L354" s="16"/>
    </row>
    <row r="355" spans="1:12" ht="10.5" thickBot="1" x14ac:dyDescent="0.25">
      <c r="A355" s="71" t="s">
        <v>8</v>
      </c>
      <c r="B355" s="17"/>
      <c r="C355" s="14"/>
      <c r="D355" s="14"/>
      <c r="E355" s="14"/>
      <c r="F355" s="107" t="s">
        <v>130</v>
      </c>
      <c r="G355" s="7"/>
      <c r="H355" s="7"/>
      <c r="I355" s="7"/>
      <c r="J355" s="7"/>
      <c r="K355" s="7"/>
      <c r="L355" s="18"/>
    </row>
    <row r="356" spans="1:12" ht="13" x14ac:dyDescent="0.2">
      <c r="A356" s="110" t="s">
        <v>82</v>
      </c>
      <c r="B356" s="111" t="s">
        <v>235</v>
      </c>
      <c r="C356" s="117" t="str">
        <f xml:space="preserve"> CONCATENATE("za Díl ",C335)</f>
        <v>za Díl 0</v>
      </c>
      <c r="D356" s="113"/>
      <c r="E356" s="113"/>
      <c r="F356" s="112" t="s">
        <v>304</v>
      </c>
      <c r="G356" s="114"/>
      <c r="H356" s="114"/>
      <c r="I356" s="114"/>
      <c r="J356" s="115"/>
      <c r="K356" s="114"/>
      <c r="L356" s="116">
        <f>SUM(L336:L355)</f>
        <v>0</v>
      </c>
    </row>
    <row r="366" spans="1:12" x14ac:dyDescent="0.2">
      <c r="H366" s="136"/>
    </row>
  </sheetData>
  <sheetProtection formatCells="0" formatColumns="0" formatRows="0" insertColumns="0" insertRows="0" deleteColumns="0" deleteRows="0" sort="0" autoFilter="0"/>
  <autoFilter ref="A10:L17"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1008" priority="2955">
      <formula>$E$5="Ostatní"</formula>
    </cfRule>
    <cfRule type="expression" dxfId="1007" priority="2957">
      <formula>$E$6="Ostatní"</formula>
    </cfRule>
  </conditionalFormatting>
  <conditionalFormatting sqref="F2">
    <cfRule type="expression" dxfId="1006" priority="2953">
      <formula>IF($F$2="Název stavby","Vybarvit",IF($F$2="","Vybarvit",""))="Vybarvit"</formula>
    </cfRule>
  </conditionalFormatting>
  <conditionalFormatting sqref="D3">
    <cfRule type="expression" dxfId="1005" priority="2952">
      <formula>IF($D$3="SO XX-XX-XX","Vybarvit",IF($D$3="","Vybarvit",""))="Vybarvit"</formula>
    </cfRule>
  </conditionalFormatting>
  <conditionalFormatting sqref="F3">
    <cfRule type="expression" dxfId="1004" priority="2951">
      <formula>IF($F$3="Název SO/PS","Vybarvit",IF($F$3="","Vybarvit",""))="Vybarvit"</formula>
    </cfRule>
  </conditionalFormatting>
  <conditionalFormatting sqref="F8">
    <cfRule type="expression" dxfId="1003" priority="2950">
      <formula>IF($F$8="Obchodní název firmy/společnosti, v případě fyzické osoby podnikající  IČO","Vybarvit",IF($F$8="","Vybarvit",""))="Vybarvit"</formula>
    </cfRule>
  </conditionalFormatting>
  <conditionalFormatting sqref="G8:H8">
    <cfRule type="expression" dxfId="1002" priority="2949">
      <formula>IF($G$8="Titul Jméno Příjmení","Vybarvit",IF($G$8="","Vybarvit",""))="Vybarvit"</formula>
    </cfRule>
  </conditionalFormatting>
  <conditionalFormatting sqref="K8">
    <cfRule type="expression" dxfId="1001" priority="2924">
      <formula>$K$8=""</formula>
    </cfRule>
  </conditionalFormatting>
  <conditionalFormatting sqref="K7">
    <cfRule type="expression" dxfId="1000" priority="2923">
      <formula>$K$7=""</formula>
    </cfRule>
  </conditionalFormatting>
  <conditionalFormatting sqref="K5">
    <cfRule type="expression" dxfId="999" priority="2921">
      <formula>$K$5=""</formula>
    </cfRule>
  </conditionalFormatting>
  <conditionalFormatting sqref="K4">
    <cfRule type="expression" dxfId="998" priority="2920">
      <formula>$K$4=""</formula>
    </cfRule>
  </conditionalFormatting>
  <conditionalFormatting sqref="L4">
    <cfRule type="expression" dxfId="997" priority="2919">
      <formula>$L$4=""</formula>
    </cfRule>
  </conditionalFormatting>
  <conditionalFormatting sqref="E8">
    <cfRule type="expression" dxfId="996" priority="2918">
      <formula>$E$8=""</formula>
    </cfRule>
  </conditionalFormatting>
  <conditionalFormatting sqref="E7">
    <cfRule type="expression" dxfId="995" priority="2917">
      <formula>$E$7=""</formula>
    </cfRule>
  </conditionalFormatting>
  <conditionalFormatting sqref="E6">
    <cfRule type="expression" dxfId="994" priority="2916">
      <formula>$E$6=""</formula>
    </cfRule>
  </conditionalFormatting>
  <conditionalFormatting sqref="E5">
    <cfRule type="expression" dxfId="993" priority="2915">
      <formula>$E$5=""</formula>
    </cfRule>
  </conditionalFormatting>
  <conditionalFormatting sqref="E4">
    <cfRule type="expression" dxfId="992" priority="2913">
      <formula>$E$4=""</formula>
    </cfRule>
  </conditionalFormatting>
  <conditionalFormatting sqref="F13">
    <cfRule type="expression" dxfId="991" priority="1490">
      <formula>F13="Název dílu"</formula>
    </cfRule>
  </conditionalFormatting>
  <conditionalFormatting sqref="Q3">
    <cfRule type="cellIs" dxfId="990" priority="1489" operator="notEqual">
      <formula>0</formula>
    </cfRule>
  </conditionalFormatting>
  <conditionalFormatting sqref="C13">
    <cfRule type="expression" dxfId="989" priority="1488">
      <formula>C13="Kód dílu"</formula>
    </cfRule>
  </conditionalFormatting>
  <conditionalFormatting sqref="K6">
    <cfRule type="expression" dxfId="988" priority="1432">
      <formula>$K$6=""</formula>
    </cfRule>
  </conditionalFormatting>
  <conditionalFormatting sqref="D22">
    <cfRule type="expression" dxfId="987" priority="1327">
      <formula>D22=""</formula>
    </cfRule>
  </conditionalFormatting>
  <conditionalFormatting sqref="C22">
    <cfRule type="expression" dxfId="986" priority="1338">
      <formula>C22=""</formula>
    </cfRule>
  </conditionalFormatting>
  <conditionalFormatting sqref="F22">
    <cfRule type="expression" dxfId="985" priority="1336">
      <formula>F22=""</formula>
    </cfRule>
  </conditionalFormatting>
  <conditionalFormatting sqref="F24">
    <cfRule type="expression" dxfId="984" priority="1334">
      <formula>F24=""</formula>
    </cfRule>
  </conditionalFormatting>
  <conditionalFormatting sqref="F28">
    <cfRule type="expression" dxfId="983" priority="1322">
      <formula>F28=""</formula>
    </cfRule>
  </conditionalFormatting>
  <conditionalFormatting sqref="G22">
    <cfRule type="expression" dxfId="982" priority="1332">
      <formula>G22=""</formula>
    </cfRule>
  </conditionalFormatting>
  <conditionalFormatting sqref="H22">
    <cfRule type="expression" dxfId="981" priority="1331">
      <formula>H22=""</formula>
    </cfRule>
  </conditionalFormatting>
  <conditionalFormatting sqref="K22">
    <cfRule type="expression" dxfId="980" priority="1328">
      <formula>K22=""</formula>
    </cfRule>
  </conditionalFormatting>
  <conditionalFormatting sqref="K26">
    <cfRule type="expression" dxfId="979" priority="1316">
      <formula>K26=""</formula>
    </cfRule>
  </conditionalFormatting>
  <conditionalFormatting sqref="D26">
    <cfRule type="expression" dxfId="978" priority="1315">
      <formula>D26=""</formula>
    </cfRule>
  </conditionalFormatting>
  <conditionalFormatting sqref="C58">
    <cfRule type="expression" dxfId="977" priority="1314">
      <formula>C58=""</formula>
    </cfRule>
  </conditionalFormatting>
  <conditionalFormatting sqref="F58">
    <cfRule type="expression" dxfId="976" priority="1312">
      <formula>F58=""</formula>
    </cfRule>
  </conditionalFormatting>
  <conditionalFormatting sqref="F59">
    <cfRule type="expression" dxfId="975" priority="1311">
      <formula>F59=""</formula>
    </cfRule>
  </conditionalFormatting>
  <conditionalFormatting sqref="F60">
    <cfRule type="expression" dxfId="974" priority="1310">
      <formula>F60=""</formula>
    </cfRule>
  </conditionalFormatting>
  <conditionalFormatting sqref="F61">
    <cfRule type="expression" dxfId="973" priority="1309">
      <formula>F61=""</formula>
    </cfRule>
  </conditionalFormatting>
  <conditionalFormatting sqref="G58">
    <cfRule type="expression" dxfId="972" priority="1308">
      <formula>G58=""</formula>
    </cfRule>
  </conditionalFormatting>
  <conditionalFormatting sqref="H58">
    <cfRule type="expression" dxfId="971" priority="1307">
      <formula>H58=""</formula>
    </cfRule>
  </conditionalFormatting>
  <conditionalFormatting sqref="C26">
    <cfRule type="expression" dxfId="970" priority="1326">
      <formula>C26=""</formula>
    </cfRule>
  </conditionalFormatting>
  <conditionalFormatting sqref="F26">
    <cfRule type="expression" dxfId="969" priority="1324">
      <formula>F26=""</formula>
    </cfRule>
  </conditionalFormatting>
  <conditionalFormatting sqref="F23">
    <cfRule type="expression" dxfId="968" priority="1335">
      <formula>F23=""</formula>
    </cfRule>
  </conditionalFormatting>
  <conditionalFormatting sqref="F64">
    <cfRule type="expression" dxfId="967" priority="1298">
      <formula>F64=""</formula>
    </cfRule>
  </conditionalFormatting>
  <conditionalFormatting sqref="F29">
    <cfRule type="expression" dxfId="966" priority="1321">
      <formula>F29=""</formula>
    </cfRule>
  </conditionalFormatting>
  <conditionalFormatting sqref="G26">
    <cfRule type="expression" dxfId="965" priority="1320">
      <formula>G26=""</formula>
    </cfRule>
  </conditionalFormatting>
  <conditionalFormatting sqref="H26">
    <cfRule type="expression" dxfId="964" priority="1319">
      <formula>H26=""</formula>
    </cfRule>
  </conditionalFormatting>
  <conditionalFormatting sqref="I58">
    <cfRule type="expression" dxfId="963" priority="1306">
      <formula>I58=""</formula>
    </cfRule>
  </conditionalFormatting>
  <conditionalFormatting sqref="J58">
    <cfRule type="expression" dxfId="962" priority="1305">
      <formula>J58=""</formula>
    </cfRule>
  </conditionalFormatting>
  <conditionalFormatting sqref="K58">
    <cfRule type="expression" dxfId="961" priority="1304">
      <formula>K58=""</formula>
    </cfRule>
  </conditionalFormatting>
  <conditionalFormatting sqref="D58">
    <cfRule type="expression" dxfId="960" priority="1303">
      <formula>D58=""</formula>
    </cfRule>
  </conditionalFormatting>
  <conditionalFormatting sqref="C62">
    <cfRule type="expression" dxfId="959" priority="1302">
      <formula>C62=""</formula>
    </cfRule>
  </conditionalFormatting>
  <conditionalFormatting sqref="F62">
    <cfRule type="expression" dxfId="958" priority="1300">
      <formula>F62=""</formula>
    </cfRule>
  </conditionalFormatting>
  <conditionalFormatting sqref="F27">
    <cfRule type="expression" dxfId="957" priority="1323">
      <formula>F27=""</formula>
    </cfRule>
  </conditionalFormatting>
  <conditionalFormatting sqref="F68">
    <cfRule type="expression" dxfId="956" priority="1286">
      <formula>F68=""</formula>
    </cfRule>
  </conditionalFormatting>
  <conditionalFormatting sqref="F65">
    <cfRule type="expression" dxfId="955" priority="1297">
      <formula>F65=""</formula>
    </cfRule>
  </conditionalFormatting>
  <conditionalFormatting sqref="G62">
    <cfRule type="expression" dxfId="954" priority="1296">
      <formula>G62=""</formula>
    </cfRule>
  </conditionalFormatting>
  <conditionalFormatting sqref="H62">
    <cfRule type="expression" dxfId="953" priority="1295">
      <formula>H62=""</formula>
    </cfRule>
  </conditionalFormatting>
  <conditionalFormatting sqref="I62">
    <cfRule type="expression" dxfId="952" priority="1294">
      <formula>I62=""</formula>
    </cfRule>
  </conditionalFormatting>
  <conditionalFormatting sqref="J62">
    <cfRule type="expression" dxfId="951" priority="1293">
      <formula>J62=""</formula>
    </cfRule>
  </conditionalFormatting>
  <conditionalFormatting sqref="K62">
    <cfRule type="expression" dxfId="950" priority="1292">
      <formula>K62=""</formula>
    </cfRule>
  </conditionalFormatting>
  <conditionalFormatting sqref="D62">
    <cfRule type="expression" dxfId="949" priority="1291">
      <formula>D62=""</formula>
    </cfRule>
  </conditionalFormatting>
  <conditionalFormatting sqref="C66">
    <cfRule type="expression" dxfId="948" priority="1290">
      <formula>C66=""</formula>
    </cfRule>
  </conditionalFormatting>
  <conditionalFormatting sqref="F66">
    <cfRule type="expression" dxfId="947" priority="1288">
      <formula>F66=""</formula>
    </cfRule>
  </conditionalFormatting>
  <conditionalFormatting sqref="F63">
    <cfRule type="expression" dxfId="946" priority="1299">
      <formula>F63=""</formula>
    </cfRule>
  </conditionalFormatting>
  <conditionalFormatting sqref="F72">
    <cfRule type="expression" dxfId="945" priority="1274">
      <formula>F72=""</formula>
    </cfRule>
  </conditionalFormatting>
  <conditionalFormatting sqref="F69">
    <cfRule type="expression" dxfId="944" priority="1285">
      <formula>F69=""</formula>
    </cfRule>
  </conditionalFormatting>
  <conditionalFormatting sqref="G66">
    <cfRule type="expression" dxfId="943" priority="1284">
      <formula>G66=""</formula>
    </cfRule>
  </conditionalFormatting>
  <conditionalFormatting sqref="H66">
    <cfRule type="expression" dxfId="942" priority="1283">
      <formula>H66=""</formula>
    </cfRule>
  </conditionalFormatting>
  <conditionalFormatting sqref="I66">
    <cfRule type="expression" dxfId="941" priority="1282">
      <formula>I66=""</formula>
    </cfRule>
  </conditionalFormatting>
  <conditionalFormatting sqref="J66">
    <cfRule type="expression" dxfId="940" priority="1281">
      <formula>J66=""</formula>
    </cfRule>
  </conditionalFormatting>
  <conditionalFormatting sqref="K66">
    <cfRule type="expression" dxfId="939" priority="1280">
      <formula>K66=""</formula>
    </cfRule>
  </conditionalFormatting>
  <conditionalFormatting sqref="D66">
    <cfRule type="expression" dxfId="938" priority="1279">
      <formula>D66=""</formula>
    </cfRule>
  </conditionalFormatting>
  <conditionalFormatting sqref="C70">
    <cfRule type="expression" dxfId="937" priority="1278">
      <formula>C70=""</formula>
    </cfRule>
  </conditionalFormatting>
  <conditionalFormatting sqref="F70">
    <cfRule type="expression" dxfId="936" priority="1276">
      <formula>F70=""</formula>
    </cfRule>
  </conditionalFormatting>
  <conditionalFormatting sqref="F67">
    <cfRule type="expression" dxfId="935" priority="1287">
      <formula>F67=""</formula>
    </cfRule>
  </conditionalFormatting>
  <conditionalFormatting sqref="F76">
    <cfRule type="expression" dxfId="934" priority="1262">
      <formula>F76=""</formula>
    </cfRule>
  </conditionalFormatting>
  <conditionalFormatting sqref="F73">
    <cfRule type="expression" dxfId="933" priority="1273">
      <formula>F73=""</formula>
    </cfRule>
  </conditionalFormatting>
  <conditionalFormatting sqref="G70">
    <cfRule type="expression" dxfId="932" priority="1272">
      <formula>G70=""</formula>
    </cfRule>
  </conditionalFormatting>
  <conditionalFormatting sqref="H70">
    <cfRule type="expression" dxfId="931" priority="1271">
      <formula>H70=""</formula>
    </cfRule>
  </conditionalFormatting>
  <conditionalFormatting sqref="I70">
    <cfRule type="expression" dxfId="930" priority="1270">
      <formula>I70=""</formula>
    </cfRule>
  </conditionalFormatting>
  <conditionalFormatting sqref="J70">
    <cfRule type="expression" dxfId="929" priority="1269">
      <formula>J70=""</formula>
    </cfRule>
  </conditionalFormatting>
  <conditionalFormatting sqref="K70">
    <cfRule type="expression" dxfId="928" priority="1268">
      <formula>K70=""</formula>
    </cfRule>
  </conditionalFormatting>
  <conditionalFormatting sqref="D70">
    <cfRule type="expression" dxfId="927" priority="1267">
      <formula>D70=""</formula>
    </cfRule>
  </conditionalFormatting>
  <conditionalFormatting sqref="C74">
    <cfRule type="expression" dxfId="926" priority="1266">
      <formula>C74=""</formula>
    </cfRule>
  </conditionalFormatting>
  <conditionalFormatting sqref="F74">
    <cfRule type="expression" dxfId="925" priority="1264">
      <formula>F74=""</formula>
    </cfRule>
  </conditionalFormatting>
  <conditionalFormatting sqref="F71">
    <cfRule type="expression" dxfId="924" priority="1275">
      <formula>F71=""</formula>
    </cfRule>
  </conditionalFormatting>
  <conditionalFormatting sqref="F80">
    <cfRule type="expression" dxfId="923" priority="1250">
      <formula>F80=""</formula>
    </cfRule>
  </conditionalFormatting>
  <conditionalFormatting sqref="F77">
    <cfRule type="expression" dxfId="922" priority="1261">
      <formula>F77=""</formula>
    </cfRule>
  </conditionalFormatting>
  <conditionalFormatting sqref="G74">
    <cfRule type="expression" dxfId="921" priority="1260">
      <formula>G74=""</formula>
    </cfRule>
  </conditionalFormatting>
  <conditionalFormatting sqref="H74">
    <cfRule type="expression" dxfId="920" priority="1259">
      <formula>H74=""</formula>
    </cfRule>
  </conditionalFormatting>
  <conditionalFormatting sqref="I74">
    <cfRule type="expression" dxfId="919" priority="1258">
      <formula>I74=""</formula>
    </cfRule>
  </conditionalFormatting>
  <conditionalFormatting sqref="J74">
    <cfRule type="expression" dxfId="918" priority="1257">
      <formula>J74=""</formula>
    </cfRule>
  </conditionalFormatting>
  <conditionalFormatting sqref="K74">
    <cfRule type="expression" dxfId="917" priority="1256">
      <formula>K74=""</formula>
    </cfRule>
  </conditionalFormatting>
  <conditionalFormatting sqref="D74">
    <cfRule type="expression" dxfId="916" priority="1255">
      <formula>D74=""</formula>
    </cfRule>
  </conditionalFormatting>
  <conditionalFormatting sqref="C78">
    <cfRule type="expression" dxfId="915" priority="1254">
      <formula>C78=""</formula>
    </cfRule>
  </conditionalFormatting>
  <conditionalFormatting sqref="F78">
    <cfRule type="expression" dxfId="914" priority="1252">
      <formula>F78=""</formula>
    </cfRule>
  </conditionalFormatting>
  <conditionalFormatting sqref="F79">
    <cfRule type="expression" dxfId="913" priority="1251">
      <formula>F79=""</formula>
    </cfRule>
  </conditionalFormatting>
  <conditionalFormatting sqref="F84">
    <cfRule type="expression" dxfId="912" priority="1238">
      <formula>F84=""</formula>
    </cfRule>
  </conditionalFormatting>
  <conditionalFormatting sqref="F81">
    <cfRule type="expression" dxfId="911" priority="1249">
      <formula>F81=""</formula>
    </cfRule>
  </conditionalFormatting>
  <conditionalFormatting sqref="G78">
    <cfRule type="expression" dxfId="910" priority="1248">
      <formula>G78=""</formula>
    </cfRule>
  </conditionalFormatting>
  <conditionalFormatting sqref="H78">
    <cfRule type="expression" dxfId="909" priority="1247">
      <formula>H78=""</formula>
    </cfRule>
  </conditionalFormatting>
  <conditionalFormatting sqref="I78">
    <cfRule type="expression" dxfId="908" priority="1246">
      <formula>I78=""</formula>
    </cfRule>
  </conditionalFormatting>
  <conditionalFormatting sqref="J78">
    <cfRule type="expression" dxfId="907" priority="1245">
      <formula>J78=""</formula>
    </cfRule>
  </conditionalFormatting>
  <conditionalFormatting sqref="K78">
    <cfRule type="expression" dxfId="906" priority="1244">
      <formula>K78=""</formula>
    </cfRule>
  </conditionalFormatting>
  <conditionalFormatting sqref="F151">
    <cfRule type="expression" dxfId="905" priority="1059">
      <formula>F151=""</formula>
    </cfRule>
  </conditionalFormatting>
  <conditionalFormatting sqref="C82">
    <cfRule type="expression" dxfId="904" priority="1242">
      <formula>C82=""</formula>
    </cfRule>
  </conditionalFormatting>
  <conditionalFormatting sqref="F82">
    <cfRule type="expression" dxfId="903" priority="1240">
      <formula>F82=""</formula>
    </cfRule>
  </conditionalFormatting>
  <conditionalFormatting sqref="K14">
    <cfRule type="expression" dxfId="902" priority="1003">
      <formula>K14=""</formula>
    </cfRule>
  </conditionalFormatting>
  <conditionalFormatting sqref="F88">
    <cfRule type="expression" dxfId="901" priority="1226">
      <formula>F88=""</formula>
    </cfRule>
  </conditionalFormatting>
  <conditionalFormatting sqref="F85">
    <cfRule type="expression" dxfId="900" priority="1237">
      <formula>F85=""</formula>
    </cfRule>
  </conditionalFormatting>
  <conditionalFormatting sqref="G82">
    <cfRule type="expression" dxfId="899" priority="1236">
      <formula>G82=""</formula>
    </cfRule>
  </conditionalFormatting>
  <conditionalFormatting sqref="H82">
    <cfRule type="expression" dxfId="898" priority="1235">
      <formula>H82=""</formula>
    </cfRule>
  </conditionalFormatting>
  <conditionalFormatting sqref="I82">
    <cfRule type="expression" dxfId="897" priority="1234">
      <formula>I82=""</formula>
    </cfRule>
  </conditionalFormatting>
  <conditionalFormatting sqref="J82">
    <cfRule type="expression" dxfId="896" priority="1233">
      <formula>J82=""</formula>
    </cfRule>
  </conditionalFormatting>
  <conditionalFormatting sqref="K82">
    <cfRule type="expression" dxfId="895" priority="1232">
      <formula>K82=""</formula>
    </cfRule>
  </conditionalFormatting>
  <conditionalFormatting sqref="F14">
    <cfRule type="expression" dxfId="894" priority="1011">
      <formula>F14=""</formula>
    </cfRule>
  </conditionalFormatting>
  <conditionalFormatting sqref="C86">
    <cfRule type="expression" dxfId="893" priority="1230">
      <formula>C86=""</formula>
    </cfRule>
  </conditionalFormatting>
  <conditionalFormatting sqref="F86">
    <cfRule type="expression" dxfId="892" priority="1228">
      <formula>F86=""</formula>
    </cfRule>
  </conditionalFormatting>
  <conditionalFormatting sqref="F83">
    <cfRule type="expression" dxfId="891" priority="1239">
      <formula>F83=""</formula>
    </cfRule>
  </conditionalFormatting>
  <conditionalFormatting sqref="F96">
    <cfRule type="expression" dxfId="890" priority="1214">
      <formula>F96=""</formula>
    </cfRule>
  </conditionalFormatting>
  <conditionalFormatting sqref="F89">
    <cfRule type="expression" dxfId="889" priority="1225">
      <formula>F89=""</formula>
    </cfRule>
  </conditionalFormatting>
  <conditionalFormatting sqref="G86">
    <cfRule type="expression" dxfId="888" priority="1224">
      <formula>G86=""</formula>
    </cfRule>
  </conditionalFormatting>
  <conditionalFormatting sqref="H86">
    <cfRule type="expression" dxfId="887" priority="1223">
      <formula>H86=""</formula>
    </cfRule>
  </conditionalFormatting>
  <conditionalFormatting sqref="I86">
    <cfRule type="expression" dxfId="886" priority="1222">
      <formula>I86=""</formula>
    </cfRule>
  </conditionalFormatting>
  <conditionalFormatting sqref="J86">
    <cfRule type="expression" dxfId="885" priority="1221">
      <formula>J86=""</formula>
    </cfRule>
  </conditionalFormatting>
  <conditionalFormatting sqref="K86">
    <cfRule type="expression" dxfId="884" priority="1220">
      <formula>K86=""</formula>
    </cfRule>
  </conditionalFormatting>
  <conditionalFormatting sqref="G94">
    <cfRule type="expression" dxfId="883" priority="1212">
      <formula>G94=""</formula>
    </cfRule>
  </conditionalFormatting>
  <conditionalFormatting sqref="C94">
    <cfRule type="expression" dxfId="882" priority="1218">
      <formula>C94=""</formula>
    </cfRule>
  </conditionalFormatting>
  <conditionalFormatting sqref="F94">
    <cfRule type="expression" dxfId="881" priority="1216">
      <formula>F94=""</formula>
    </cfRule>
  </conditionalFormatting>
  <conditionalFormatting sqref="F87">
    <cfRule type="expression" dxfId="880" priority="1227">
      <formula>F87=""</formula>
    </cfRule>
  </conditionalFormatting>
  <conditionalFormatting sqref="F100">
    <cfRule type="expression" dxfId="879" priority="1202">
      <formula>F100=""</formula>
    </cfRule>
  </conditionalFormatting>
  <conditionalFormatting sqref="F97">
    <cfRule type="expression" dxfId="878" priority="1213">
      <formula>F97=""</formula>
    </cfRule>
  </conditionalFormatting>
  <conditionalFormatting sqref="G98">
    <cfRule type="expression" dxfId="877" priority="1200">
      <formula>G98=""</formula>
    </cfRule>
  </conditionalFormatting>
  <conditionalFormatting sqref="H94">
    <cfRule type="expression" dxfId="876" priority="1211">
      <formula>H94=""</formula>
    </cfRule>
  </conditionalFormatting>
  <conditionalFormatting sqref="I94">
    <cfRule type="expression" dxfId="875" priority="1210">
      <formula>I94=""</formula>
    </cfRule>
  </conditionalFormatting>
  <conditionalFormatting sqref="J94">
    <cfRule type="expression" dxfId="874" priority="1209">
      <formula>J94=""</formula>
    </cfRule>
  </conditionalFormatting>
  <conditionalFormatting sqref="K94">
    <cfRule type="expression" dxfId="873" priority="1208">
      <formula>K94=""</formula>
    </cfRule>
  </conditionalFormatting>
  <conditionalFormatting sqref="F101">
    <cfRule type="expression" dxfId="872" priority="1201">
      <formula>F101=""</formula>
    </cfRule>
  </conditionalFormatting>
  <conditionalFormatting sqref="C98">
    <cfRule type="expression" dxfId="871" priority="1206">
      <formula>C98=""</formula>
    </cfRule>
  </conditionalFormatting>
  <conditionalFormatting sqref="F98">
    <cfRule type="expression" dxfId="870" priority="1204">
      <formula>F98=""</formula>
    </cfRule>
  </conditionalFormatting>
  <conditionalFormatting sqref="F95">
    <cfRule type="expression" dxfId="869" priority="1215">
      <formula>F95=""</formula>
    </cfRule>
  </conditionalFormatting>
  <conditionalFormatting sqref="F104">
    <cfRule type="expression" dxfId="868" priority="1190">
      <formula>F104=""</formula>
    </cfRule>
  </conditionalFormatting>
  <conditionalFormatting sqref="F105">
    <cfRule type="expression" dxfId="867" priority="1189">
      <formula>F105=""</formula>
    </cfRule>
  </conditionalFormatting>
  <conditionalFormatting sqref="G102">
    <cfRule type="expression" dxfId="866" priority="1188">
      <formula>G102=""</formula>
    </cfRule>
  </conditionalFormatting>
  <conditionalFormatting sqref="H98">
    <cfRule type="expression" dxfId="865" priority="1199">
      <formula>H98=""</formula>
    </cfRule>
  </conditionalFormatting>
  <conditionalFormatting sqref="I98">
    <cfRule type="expression" dxfId="864" priority="1198">
      <formula>I98=""</formula>
    </cfRule>
  </conditionalFormatting>
  <conditionalFormatting sqref="J98">
    <cfRule type="expression" dxfId="863" priority="1197">
      <formula>J98=""</formula>
    </cfRule>
  </conditionalFormatting>
  <conditionalFormatting sqref="K98">
    <cfRule type="expression" dxfId="862" priority="1196">
      <formula>K98=""</formula>
    </cfRule>
  </conditionalFormatting>
  <conditionalFormatting sqref="F108">
    <cfRule type="expression" dxfId="861" priority="1178">
      <formula>F108=""</formula>
    </cfRule>
  </conditionalFormatting>
  <conditionalFormatting sqref="C102">
    <cfRule type="expression" dxfId="860" priority="1194">
      <formula>C102=""</formula>
    </cfRule>
  </conditionalFormatting>
  <conditionalFormatting sqref="F109">
    <cfRule type="expression" dxfId="859" priority="1177">
      <formula>F109=""</formula>
    </cfRule>
  </conditionalFormatting>
  <conditionalFormatting sqref="F102">
    <cfRule type="expression" dxfId="858" priority="1192">
      <formula>F102=""</formula>
    </cfRule>
  </conditionalFormatting>
  <conditionalFormatting sqref="F99">
    <cfRule type="expression" dxfId="857" priority="1203">
      <formula>F99=""</formula>
    </cfRule>
  </conditionalFormatting>
  <conditionalFormatting sqref="G110">
    <cfRule type="expression" dxfId="856" priority="1164">
      <formula>G110=""</formula>
    </cfRule>
  </conditionalFormatting>
  <conditionalFormatting sqref="G106">
    <cfRule type="expression" dxfId="855" priority="1176">
      <formula>G106=""</formula>
    </cfRule>
  </conditionalFormatting>
  <conditionalFormatting sqref="H102">
    <cfRule type="expression" dxfId="854" priority="1187">
      <formula>H102=""</formula>
    </cfRule>
  </conditionalFormatting>
  <conditionalFormatting sqref="I102">
    <cfRule type="expression" dxfId="853" priority="1186">
      <formula>I102=""</formula>
    </cfRule>
  </conditionalFormatting>
  <conditionalFormatting sqref="J102">
    <cfRule type="expression" dxfId="852" priority="1185">
      <formula>J102=""</formula>
    </cfRule>
  </conditionalFormatting>
  <conditionalFormatting sqref="K102">
    <cfRule type="expression" dxfId="851" priority="1184">
      <formula>K102=""</formula>
    </cfRule>
  </conditionalFormatting>
  <conditionalFormatting sqref="F103">
    <cfRule type="expression" dxfId="850" priority="1191">
      <formula>F103=""</formula>
    </cfRule>
  </conditionalFormatting>
  <conditionalFormatting sqref="C106">
    <cfRule type="expression" dxfId="849" priority="1182">
      <formula>C106=""</formula>
    </cfRule>
  </conditionalFormatting>
  <conditionalFormatting sqref="F106">
    <cfRule type="expression" dxfId="848" priority="1180">
      <formula>F106=""</formula>
    </cfRule>
  </conditionalFormatting>
  <conditionalFormatting sqref="F107">
    <cfRule type="expression" dxfId="847" priority="1179">
      <formula>F107=""</formula>
    </cfRule>
  </conditionalFormatting>
  <conditionalFormatting sqref="F117">
    <cfRule type="expression" dxfId="846" priority="1153">
      <formula>F117=""</formula>
    </cfRule>
  </conditionalFormatting>
  <conditionalFormatting sqref="F113">
    <cfRule type="expression" dxfId="845" priority="1165">
      <formula>F113=""</formula>
    </cfRule>
  </conditionalFormatting>
  <conditionalFormatting sqref="G126">
    <cfRule type="expression" dxfId="844" priority="1116">
      <formula>G126=""</formula>
    </cfRule>
  </conditionalFormatting>
  <conditionalFormatting sqref="H106">
    <cfRule type="expression" dxfId="843" priority="1175">
      <formula>H106=""</formula>
    </cfRule>
  </conditionalFormatting>
  <conditionalFormatting sqref="I106">
    <cfRule type="expression" dxfId="842" priority="1174">
      <formula>I106=""</formula>
    </cfRule>
  </conditionalFormatting>
  <conditionalFormatting sqref="J106">
    <cfRule type="expression" dxfId="841" priority="1173">
      <formula>J106=""</formula>
    </cfRule>
  </conditionalFormatting>
  <conditionalFormatting sqref="K106">
    <cfRule type="expression" dxfId="840" priority="1172">
      <formula>K106=""</formula>
    </cfRule>
  </conditionalFormatting>
  <conditionalFormatting sqref="F110">
    <cfRule type="expression" dxfId="839" priority="1168">
      <formula>F110=""</formula>
    </cfRule>
  </conditionalFormatting>
  <conditionalFormatting sqref="C110">
    <cfRule type="expression" dxfId="838" priority="1170">
      <formula>C110=""</formula>
    </cfRule>
  </conditionalFormatting>
  <conditionalFormatting sqref="F114">
    <cfRule type="expression" dxfId="837" priority="1156">
      <formula>F114=""</formula>
    </cfRule>
  </conditionalFormatting>
  <conditionalFormatting sqref="F111">
    <cfRule type="expression" dxfId="836" priority="1167">
      <formula>F111=""</formula>
    </cfRule>
  </conditionalFormatting>
  <conditionalFormatting sqref="F120">
    <cfRule type="expression" dxfId="835" priority="1142">
      <formula>F120=""</formula>
    </cfRule>
  </conditionalFormatting>
  <conditionalFormatting sqref="C122">
    <cfRule type="expression" dxfId="834" priority="1134">
      <formula>C122=""</formula>
    </cfRule>
  </conditionalFormatting>
  <conditionalFormatting sqref="G114">
    <cfRule type="expression" dxfId="833" priority="1152">
      <formula>G114=""</formula>
    </cfRule>
  </conditionalFormatting>
  <conditionalFormatting sqref="H110">
    <cfRule type="expression" dxfId="832" priority="1163">
      <formula>H110=""</formula>
    </cfRule>
  </conditionalFormatting>
  <conditionalFormatting sqref="I110">
    <cfRule type="expression" dxfId="831" priority="1162">
      <formula>I110=""</formula>
    </cfRule>
  </conditionalFormatting>
  <conditionalFormatting sqref="J110">
    <cfRule type="expression" dxfId="830" priority="1161">
      <formula>J110=""</formula>
    </cfRule>
  </conditionalFormatting>
  <conditionalFormatting sqref="K110">
    <cfRule type="expression" dxfId="829" priority="1160">
      <formula>K110=""</formula>
    </cfRule>
  </conditionalFormatting>
  <conditionalFormatting sqref="C114">
    <cfRule type="expression" dxfId="828" priority="1158">
      <formula>C114=""</formula>
    </cfRule>
  </conditionalFormatting>
  <conditionalFormatting sqref="F118">
    <cfRule type="expression" dxfId="827" priority="1144">
      <formula>F118=""</formula>
    </cfRule>
  </conditionalFormatting>
  <conditionalFormatting sqref="F115">
    <cfRule type="expression" dxfId="826" priority="1155">
      <formula>F115=""</formula>
    </cfRule>
  </conditionalFormatting>
  <conditionalFormatting sqref="F124">
    <cfRule type="expression" dxfId="825" priority="1130">
      <formula>F124=""</formula>
    </cfRule>
  </conditionalFormatting>
  <conditionalFormatting sqref="F121">
    <cfRule type="expression" dxfId="824" priority="1141">
      <formula>F121=""</formula>
    </cfRule>
  </conditionalFormatting>
  <conditionalFormatting sqref="G118">
    <cfRule type="expression" dxfId="823" priority="1140">
      <formula>G118=""</formula>
    </cfRule>
  </conditionalFormatting>
  <conditionalFormatting sqref="H114">
    <cfRule type="expression" dxfId="822" priority="1151">
      <formula>H114=""</formula>
    </cfRule>
  </conditionalFormatting>
  <conditionalFormatting sqref="I114">
    <cfRule type="expression" dxfId="821" priority="1150">
      <formula>I114=""</formula>
    </cfRule>
  </conditionalFormatting>
  <conditionalFormatting sqref="J114">
    <cfRule type="expression" dxfId="820" priority="1149">
      <formula>J114=""</formula>
    </cfRule>
  </conditionalFormatting>
  <conditionalFormatting sqref="K114">
    <cfRule type="expression" dxfId="819" priority="1148">
      <formula>K114=""</formula>
    </cfRule>
  </conditionalFormatting>
  <conditionalFormatting sqref="C118">
    <cfRule type="expression" dxfId="818" priority="1146">
      <formula>C118=""</formula>
    </cfRule>
  </conditionalFormatting>
  <conditionalFormatting sqref="C126">
    <cfRule type="expression" dxfId="817" priority="1122">
      <formula>C126=""</formula>
    </cfRule>
  </conditionalFormatting>
  <conditionalFormatting sqref="F122">
    <cfRule type="expression" dxfId="816" priority="1132">
      <formula>F122=""</formula>
    </cfRule>
  </conditionalFormatting>
  <conditionalFormatting sqref="F119">
    <cfRule type="expression" dxfId="815" priority="1143">
      <formula>F119=""</formula>
    </cfRule>
  </conditionalFormatting>
  <conditionalFormatting sqref="F128">
    <cfRule type="expression" dxfId="814" priority="1118">
      <formula>F128=""</formula>
    </cfRule>
  </conditionalFormatting>
  <conditionalFormatting sqref="F125">
    <cfRule type="expression" dxfId="813" priority="1129">
      <formula>F125=""</formula>
    </cfRule>
  </conditionalFormatting>
  <conditionalFormatting sqref="G122">
    <cfRule type="expression" dxfId="812" priority="1128">
      <formula>G122=""</formula>
    </cfRule>
  </conditionalFormatting>
  <conditionalFormatting sqref="H118">
    <cfRule type="expression" dxfId="811" priority="1139">
      <formula>H118=""</formula>
    </cfRule>
  </conditionalFormatting>
  <conditionalFormatting sqref="I118">
    <cfRule type="expression" dxfId="810" priority="1138">
      <formula>I118=""</formula>
    </cfRule>
  </conditionalFormatting>
  <conditionalFormatting sqref="J118">
    <cfRule type="expression" dxfId="809" priority="1137">
      <formula>J118=""</formula>
    </cfRule>
  </conditionalFormatting>
  <conditionalFormatting sqref="K118">
    <cfRule type="expression" dxfId="808" priority="1136">
      <formula>K118=""</formula>
    </cfRule>
  </conditionalFormatting>
  <conditionalFormatting sqref="K18">
    <cfRule type="expression" dxfId="807" priority="991">
      <formula>K18=""</formula>
    </cfRule>
  </conditionalFormatting>
  <conditionalFormatting sqref="F137">
    <cfRule type="expression" dxfId="806" priority="1105">
      <formula>F137=""</formula>
    </cfRule>
  </conditionalFormatting>
  <conditionalFormatting sqref="F126">
    <cfRule type="expression" dxfId="805" priority="1120">
      <formula>F126=""</formula>
    </cfRule>
  </conditionalFormatting>
  <conditionalFormatting sqref="F123">
    <cfRule type="expression" dxfId="804" priority="1131">
      <formula>F123=""</formula>
    </cfRule>
  </conditionalFormatting>
  <conditionalFormatting sqref="F136">
    <cfRule type="expression" dxfId="803" priority="1106">
      <formula>F136=""</formula>
    </cfRule>
  </conditionalFormatting>
  <conditionalFormatting sqref="F129">
    <cfRule type="expression" dxfId="802" priority="1117">
      <formula>F129=""</formula>
    </cfRule>
  </conditionalFormatting>
  <conditionalFormatting sqref="G134">
    <cfRule type="expression" dxfId="801" priority="1104">
      <formula>G134=""</formula>
    </cfRule>
  </conditionalFormatting>
  <conditionalFormatting sqref="H122">
    <cfRule type="expression" dxfId="800" priority="1127">
      <formula>H122=""</formula>
    </cfRule>
  </conditionalFormatting>
  <conditionalFormatting sqref="I122">
    <cfRule type="expression" dxfId="799" priority="1126">
      <formula>I122=""</formula>
    </cfRule>
  </conditionalFormatting>
  <conditionalFormatting sqref="J122">
    <cfRule type="expression" dxfId="798" priority="1125">
      <formula>J122=""</formula>
    </cfRule>
  </conditionalFormatting>
  <conditionalFormatting sqref="K122">
    <cfRule type="expression" dxfId="797" priority="1124">
      <formula>K122=""</formula>
    </cfRule>
  </conditionalFormatting>
  <conditionalFormatting sqref="K126">
    <cfRule type="expression" dxfId="796" priority="1112">
      <formula>K126=""</formula>
    </cfRule>
  </conditionalFormatting>
  <conditionalFormatting sqref="C134">
    <cfRule type="expression" dxfId="795" priority="1110">
      <formula>C134=""</formula>
    </cfRule>
  </conditionalFormatting>
  <conditionalFormatting sqref="F134">
    <cfRule type="expression" dxfId="794" priority="1108">
      <formula>F134=""</formula>
    </cfRule>
  </conditionalFormatting>
  <conditionalFormatting sqref="F127">
    <cfRule type="expression" dxfId="793" priority="1119">
      <formula>F127=""</formula>
    </cfRule>
  </conditionalFormatting>
  <conditionalFormatting sqref="F140">
    <cfRule type="expression" dxfId="792" priority="1094">
      <formula>F140=""</formula>
    </cfRule>
  </conditionalFormatting>
  <conditionalFormatting sqref="F141">
    <cfRule type="expression" dxfId="791" priority="1093">
      <formula>F141=""</formula>
    </cfRule>
  </conditionalFormatting>
  <conditionalFormatting sqref="H126">
    <cfRule type="expression" dxfId="790" priority="1115">
      <formula>H126=""</formula>
    </cfRule>
  </conditionalFormatting>
  <conditionalFormatting sqref="I126">
    <cfRule type="expression" dxfId="789" priority="1114">
      <formula>I126=""</formula>
    </cfRule>
  </conditionalFormatting>
  <conditionalFormatting sqref="J126">
    <cfRule type="expression" dxfId="788" priority="1113">
      <formula>J126=""</formula>
    </cfRule>
  </conditionalFormatting>
  <conditionalFormatting sqref="K134">
    <cfRule type="expression" dxfId="787" priority="1100">
      <formula>K134=""</formula>
    </cfRule>
  </conditionalFormatting>
  <conditionalFormatting sqref="J134">
    <cfRule type="expression" dxfId="786" priority="1101">
      <formula>J134=""</formula>
    </cfRule>
  </conditionalFormatting>
  <conditionalFormatting sqref="C138">
    <cfRule type="expression" dxfId="785" priority="1098">
      <formula>C138=""</formula>
    </cfRule>
  </conditionalFormatting>
  <conditionalFormatting sqref="F138">
    <cfRule type="expression" dxfId="784" priority="1096">
      <formula>F138=""</formula>
    </cfRule>
  </conditionalFormatting>
  <conditionalFormatting sqref="F135">
    <cfRule type="expression" dxfId="783" priority="1107">
      <formula>F135=""</formula>
    </cfRule>
  </conditionalFormatting>
  <conditionalFormatting sqref="F144">
    <cfRule type="expression" dxfId="782" priority="1082">
      <formula>F144=""</formula>
    </cfRule>
  </conditionalFormatting>
  <conditionalFormatting sqref="G138">
    <cfRule type="expression" dxfId="781" priority="1092">
      <formula>G138=""</formula>
    </cfRule>
  </conditionalFormatting>
  <conditionalFormatting sqref="H134">
    <cfRule type="expression" dxfId="780" priority="1103">
      <formula>H134=""</formula>
    </cfRule>
  </conditionalFormatting>
  <conditionalFormatting sqref="I134">
    <cfRule type="expression" dxfId="779" priority="1102">
      <formula>I134=""</formula>
    </cfRule>
  </conditionalFormatting>
  <conditionalFormatting sqref="J138">
    <cfRule type="expression" dxfId="778" priority="1089">
      <formula>J138=""</formula>
    </cfRule>
  </conditionalFormatting>
  <conditionalFormatting sqref="K138">
    <cfRule type="expression" dxfId="777" priority="1088">
      <formula>K138=""</formula>
    </cfRule>
  </conditionalFormatting>
  <conditionalFormatting sqref="I138">
    <cfRule type="expression" dxfId="776" priority="1090">
      <formula>I138=""</formula>
    </cfRule>
  </conditionalFormatting>
  <conditionalFormatting sqref="C142">
    <cfRule type="expression" dxfId="775" priority="1086">
      <formula>C142=""</formula>
    </cfRule>
  </conditionalFormatting>
  <conditionalFormatting sqref="F142">
    <cfRule type="expression" dxfId="774" priority="1084">
      <formula>F142=""</formula>
    </cfRule>
  </conditionalFormatting>
  <conditionalFormatting sqref="F139">
    <cfRule type="expression" dxfId="773" priority="1095">
      <formula>F139=""</formula>
    </cfRule>
  </conditionalFormatting>
  <conditionalFormatting sqref="F148">
    <cfRule type="expression" dxfId="772" priority="1070">
      <formula>F148=""</formula>
    </cfRule>
  </conditionalFormatting>
  <conditionalFormatting sqref="F145">
    <cfRule type="expression" dxfId="771" priority="1081">
      <formula>F145=""</formula>
    </cfRule>
  </conditionalFormatting>
  <conditionalFormatting sqref="G142">
    <cfRule type="expression" dxfId="770" priority="1080">
      <formula>G142=""</formula>
    </cfRule>
  </conditionalFormatting>
  <conditionalFormatting sqref="H138">
    <cfRule type="expression" dxfId="769" priority="1091">
      <formula>H138=""</formula>
    </cfRule>
  </conditionalFormatting>
  <conditionalFormatting sqref="I142">
    <cfRule type="expression" dxfId="768" priority="1078">
      <formula>I142=""</formula>
    </cfRule>
  </conditionalFormatting>
  <conditionalFormatting sqref="J142">
    <cfRule type="expression" dxfId="767" priority="1077">
      <formula>J142=""</formula>
    </cfRule>
  </conditionalFormatting>
  <conditionalFormatting sqref="K142">
    <cfRule type="expression" dxfId="766" priority="1076">
      <formula>K142=""</formula>
    </cfRule>
  </conditionalFormatting>
  <conditionalFormatting sqref="H142">
    <cfRule type="expression" dxfId="765" priority="1079">
      <formula>H142=""</formula>
    </cfRule>
  </conditionalFormatting>
  <conditionalFormatting sqref="C146">
    <cfRule type="expression" dxfId="764" priority="1074">
      <formula>C146=""</formula>
    </cfRule>
  </conditionalFormatting>
  <conditionalFormatting sqref="F146">
    <cfRule type="expression" dxfId="763" priority="1072">
      <formula>F146=""</formula>
    </cfRule>
  </conditionalFormatting>
  <conditionalFormatting sqref="F143">
    <cfRule type="expression" dxfId="762" priority="1083">
      <formula>F143=""</formula>
    </cfRule>
  </conditionalFormatting>
  <conditionalFormatting sqref="I146">
    <cfRule type="expression" dxfId="761" priority="1066">
      <formula>I146=""</formula>
    </cfRule>
  </conditionalFormatting>
  <conditionalFormatting sqref="F149">
    <cfRule type="expression" dxfId="760" priority="1069">
      <formula>F149=""</formula>
    </cfRule>
  </conditionalFormatting>
  <conditionalFormatting sqref="G146">
    <cfRule type="expression" dxfId="759" priority="1068">
      <formula>G146=""</formula>
    </cfRule>
  </conditionalFormatting>
  <conditionalFormatting sqref="H146">
    <cfRule type="expression" dxfId="758" priority="1067">
      <formula>H146=""</formula>
    </cfRule>
  </conditionalFormatting>
  <conditionalFormatting sqref="I150">
    <cfRule type="expression" dxfId="757" priority="1054">
      <formula>I150=""</formula>
    </cfRule>
  </conditionalFormatting>
  <conditionalFormatting sqref="J146">
    <cfRule type="expression" dxfId="756" priority="1065">
      <formula>J146=""</formula>
    </cfRule>
  </conditionalFormatting>
  <conditionalFormatting sqref="K146">
    <cfRule type="expression" dxfId="755" priority="1064">
      <formula>K146=""</formula>
    </cfRule>
  </conditionalFormatting>
  <conditionalFormatting sqref="G150">
    <cfRule type="expression" dxfId="754" priority="1056">
      <formula>G150=""</formula>
    </cfRule>
  </conditionalFormatting>
  <conditionalFormatting sqref="C150">
    <cfRule type="expression" dxfId="753" priority="1062">
      <formula>C150=""</formula>
    </cfRule>
  </conditionalFormatting>
  <conditionalFormatting sqref="F150">
    <cfRule type="expression" dxfId="752" priority="1060">
      <formula>F150=""</formula>
    </cfRule>
  </conditionalFormatting>
  <conditionalFormatting sqref="F147">
    <cfRule type="expression" dxfId="751" priority="1071">
      <formula>F147=""</formula>
    </cfRule>
  </conditionalFormatting>
  <conditionalFormatting sqref="F152">
    <cfRule type="expression" dxfId="750" priority="1058">
      <formula>F152=""</formula>
    </cfRule>
  </conditionalFormatting>
  <conditionalFormatting sqref="J150">
    <cfRule type="expression" dxfId="749" priority="1053">
      <formula>J150=""</formula>
    </cfRule>
  </conditionalFormatting>
  <conditionalFormatting sqref="K150">
    <cfRule type="expression" dxfId="748" priority="1052">
      <formula>K150=""</formula>
    </cfRule>
  </conditionalFormatting>
  <conditionalFormatting sqref="H150">
    <cfRule type="expression" dxfId="747" priority="1055">
      <formula>H150=""</formula>
    </cfRule>
  </conditionalFormatting>
  <conditionalFormatting sqref="I154">
    <cfRule type="expression" dxfId="746" priority="1042">
      <formula>I154=""</formula>
    </cfRule>
  </conditionalFormatting>
  <conditionalFormatting sqref="J154">
    <cfRule type="expression" dxfId="745" priority="1041">
      <formula>J154=""</formula>
    </cfRule>
  </conditionalFormatting>
  <conditionalFormatting sqref="K154">
    <cfRule type="expression" dxfId="744" priority="1040">
      <formula>K154=""</formula>
    </cfRule>
  </conditionalFormatting>
  <conditionalFormatting sqref="F153">
    <cfRule type="expression" dxfId="743" priority="1057">
      <formula>F153=""</formula>
    </cfRule>
  </conditionalFormatting>
  <conditionalFormatting sqref="F156">
    <cfRule type="expression" dxfId="742" priority="1046">
      <formula>F156=""</formula>
    </cfRule>
  </conditionalFormatting>
  <conditionalFormatting sqref="F157">
    <cfRule type="expression" dxfId="741" priority="1045">
      <formula>F157=""</formula>
    </cfRule>
  </conditionalFormatting>
  <conditionalFormatting sqref="G154">
    <cfRule type="expression" dxfId="740" priority="1044">
      <formula>G154=""</formula>
    </cfRule>
  </conditionalFormatting>
  <conditionalFormatting sqref="F155">
    <cfRule type="expression" dxfId="739" priority="1047">
      <formula>F155=""</formula>
    </cfRule>
  </conditionalFormatting>
  <conditionalFormatting sqref="I158">
    <cfRule type="expression" dxfId="738" priority="1030">
      <formula>I158=""</formula>
    </cfRule>
  </conditionalFormatting>
  <conditionalFormatting sqref="F161">
    <cfRule type="expression" dxfId="737" priority="1033">
      <formula>F161=""</formula>
    </cfRule>
  </conditionalFormatting>
  <conditionalFormatting sqref="G158">
    <cfRule type="expression" dxfId="736" priority="1032">
      <formula>G158=""</formula>
    </cfRule>
  </conditionalFormatting>
  <conditionalFormatting sqref="D118">
    <cfRule type="expression" dxfId="735" priority="979">
      <formula>D118=""</formula>
    </cfRule>
  </conditionalFormatting>
  <conditionalFormatting sqref="C154">
    <cfRule type="expression" dxfId="734" priority="1050">
      <formula>C154=""</formula>
    </cfRule>
  </conditionalFormatting>
  <conditionalFormatting sqref="F154">
    <cfRule type="expression" dxfId="733" priority="1048">
      <formula>F154=""</formula>
    </cfRule>
  </conditionalFormatting>
  <conditionalFormatting sqref="F160">
    <cfRule type="expression" dxfId="732" priority="1034">
      <formula>F160=""</formula>
    </cfRule>
  </conditionalFormatting>
  <conditionalFormatting sqref="C158">
    <cfRule type="expression" dxfId="731" priority="1038">
      <formula>C158=""</formula>
    </cfRule>
  </conditionalFormatting>
  <conditionalFormatting sqref="F158">
    <cfRule type="expression" dxfId="730" priority="1036">
      <formula>F158=""</formula>
    </cfRule>
  </conditionalFormatting>
  <conditionalFormatting sqref="F159">
    <cfRule type="expression" dxfId="729" priority="1035">
      <formula>F159=""</formula>
    </cfRule>
  </conditionalFormatting>
  <conditionalFormatting sqref="F15">
    <cfRule type="expression" dxfId="728" priority="1010">
      <formula>F15=""</formula>
    </cfRule>
  </conditionalFormatting>
  <conditionalFormatting sqref="F16">
    <cfRule type="expression" dxfId="727" priority="1009">
      <formula>F16=""</formula>
    </cfRule>
  </conditionalFormatting>
  <conditionalFormatting sqref="F17">
    <cfRule type="expression" dxfId="726" priority="1008">
      <formula>F17=""</formula>
    </cfRule>
  </conditionalFormatting>
  <conditionalFormatting sqref="H154">
    <cfRule type="expression" dxfId="725" priority="1043">
      <formula>H154=""</formula>
    </cfRule>
  </conditionalFormatting>
  <conditionalFormatting sqref="H14">
    <cfRule type="expression" dxfId="724" priority="1006">
      <formula>H14=""</formula>
    </cfRule>
  </conditionalFormatting>
  <conditionalFormatting sqref="J158">
    <cfRule type="expression" dxfId="723" priority="1029">
      <formula>J158=""</formula>
    </cfRule>
  </conditionalFormatting>
  <conditionalFormatting sqref="K158">
    <cfRule type="expression" dxfId="722" priority="1028">
      <formula>K158=""</formula>
    </cfRule>
  </conditionalFormatting>
  <conditionalFormatting sqref="F18">
    <cfRule type="expression" dxfId="721" priority="999">
      <formula>F18=""</formula>
    </cfRule>
  </conditionalFormatting>
  <conditionalFormatting sqref="D14">
    <cfRule type="expression" dxfId="720" priority="1002">
      <formula>D14=""</formula>
    </cfRule>
  </conditionalFormatting>
  <conditionalFormatting sqref="C14">
    <cfRule type="expression" dxfId="719" priority="1013">
      <formula>C14=""</formula>
    </cfRule>
  </conditionalFormatting>
  <conditionalFormatting sqref="G14">
    <cfRule type="expression" dxfId="718" priority="1007">
      <formula>G14=""</formula>
    </cfRule>
  </conditionalFormatting>
  <conditionalFormatting sqref="H18">
    <cfRule type="expression" dxfId="717" priority="994">
      <formula>H18=""</formula>
    </cfRule>
  </conditionalFormatting>
  <conditionalFormatting sqref="H158">
    <cfRule type="expression" dxfId="716" priority="1031">
      <formula>H158=""</formula>
    </cfRule>
  </conditionalFormatting>
  <conditionalFormatting sqref="D106">
    <cfRule type="expression" dxfId="715" priority="982">
      <formula>D106=""</formula>
    </cfRule>
  </conditionalFormatting>
  <conditionalFormatting sqref="F21">
    <cfRule type="expression" dxfId="714" priority="996">
      <formula>F21=""</formula>
    </cfRule>
  </conditionalFormatting>
  <conditionalFormatting sqref="F19">
    <cfRule type="expression" dxfId="713" priority="998">
      <formula>F19=""</formula>
    </cfRule>
  </conditionalFormatting>
  <conditionalFormatting sqref="F20">
    <cfRule type="expression" dxfId="712" priority="997">
      <formula>F20=""</formula>
    </cfRule>
  </conditionalFormatting>
  <conditionalFormatting sqref="D82">
    <cfRule type="expression" dxfId="711" priority="987">
      <formula>D82=""</formula>
    </cfRule>
  </conditionalFormatting>
  <conditionalFormatting sqref="D86">
    <cfRule type="expression" dxfId="710" priority="986">
      <formula>D86=""</formula>
    </cfRule>
  </conditionalFormatting>
  <conditionalFormatting sqref="D94">
    <cfRule type="expression" dxfId="709" priority="985">
      <formula>D94=""</formula>
    </cfRule>
  </conditionalFormatting>
  <conditionalFormatting sqref="D98">
    <cfRule type="expression" dxfId="708" priority="984">
      <formula>D98=""</formula>
    </cfRule>
  </conditionalFormatting>
  <conditionalFormatting sqref="F162">
    <cfRule type="expression" dxfId="707" priority="967">
      <formula>F162=""</formula>
    </cfRule>
  </conditionalFormatting>
  <conditionalFormatting sqref="D18">
    <cfRule type="expression" dxfId="706" priority="990">
      <formula>D18=""</formula>
    </cfRule>
  </conditionalFormatting>
  <conditionalFormatting sqref="C18">
    <cfRule type="expression" dxfId="705" priority="1001">
      <formula>C18=""</formula>
    </cfRule>
  </conditionalFormatting>
  <conditionalFormatting sqref="D78">
    <cfRule type="expression" dxfId="704" priority="988">
      <formula>D78=""</formula>
    </cfRule>
  </conditionalFormatting>
  <conditionalFormatting sqref="F75">
    <cfRule type="expression" dxfId="703" priority="989">
      <formula>F75=""</formula>
    </cfRule>
  </conditionalFormatting>
  <conditionalFormatting sqref="D122">
    <cfRule type="expression" dxfId="702" priority="978">
      <formula>D122=""</formula>
    </cfRule>
  </conditionalFormatting>
  <conditionalFormatting sqref="D126">
    <cfRule type="expression" dxfId="701" priority="977">
      <formula>D126=""</formula>
    </cfRule>
  </conditionalFormatting>
  <conditionalFormatting sqref="D134">
    <cfRule type="expression" dxfId="700" priority="976">
      <formula>D134=""</formula>
    </cfRule>
  </conditionalFormatting>
  <conditionalFormatting sqref="D138">
    <cfRule type="expression" dxfId="699" priority="975">
      <formula>D138=""</formula>
    </cfRule>
  </conditionalFormatting>
  <conditionalFormatting sqref="D142">
    <cfRule type="expression" dxfId="698" priority="974">
      <formula>D142=""</formula>
    </cfRule>
  </conditionalFormatting>
  <conditionalFormatting sqref="D146">
    <cfRule type="expression" dxfId="697" priority="973">
      <formula>D146=""</formula>
    </cfRule>
  </conditionalFormatting>
  <conditionalFormatting sqref="D150">
    <cfRule type="expression" dxfId="696" priority="972">
      <formula>D150=""</formula>
    </cfRule>
  </conditionalFormatting>
  <conditionalFormatting sqref="G18">
    <cfRule type="expression" dxfId="695" priority="995">
      <formula>G18=""</formula>
    </cfRule>
  </conditionalFormatting>
  <conditionalFormatting sqref="D158">
    <cfRule type="expression" dxfId="694" priority="970">
      <formula>D158=""</formula>
    </cfRule>
  </conditionalFormatting>
  <conditionalFormatting sqref="D110">
    <cfRule type="expression" dxfId="693" priority="981">
      <formula>D110=""</formula>
    </cfRule>
  </conditionalFormatting>
  <conditionalFormatting sqref="D114">
    <cfRule type="expression" dxfId="692" priority="980">
      <formula>D114=""</formula>
    </cfRule>
  </conditionalFormatting>
  <conditionalFormatting sqref="F163">
    <cfRule type="expression" dxfId="691" priority="966">
      <formula>F163=""</formula>
    </cfRule>
  </conditionalFormatting>
  <conditionalFormatting sqref="D162">
    <cfRule type="expression" dxfId="690" priority="958">
      <formula>D162=""</formula>
    </cfRule>
  </conditionalFormatting>
  <conditionalFormatting sqref="D166">
    <cfRule type="expression" dxfId="689" priority="946">
      <formula>D166=""</formula>
    </cfRule>
  </conditionalFormatting>
  <conditionalFormatting sqref="D170">
    <cfRule type="expression" dxfId="688" priority="934">
      <formula>D170=""</formula>
    </cfRule>
  </conditionalFormatting>
  <conditionalFormatting sqref="D174">
    <cfRule type="expression" dxfId="687" priority="922">
      <formula>D174=""</formula>
    </cfRule>
  </conditionalFormatting>
  <conditionalFormatting sqref="D178">
    <cfRule type="expression" dxfId="686" priority="910">
      <formula>D178=""</formula>
    </cfRule>
  </conditionalFormatting>
  <conditionalFormatting sqref="D182">
    <cfRule type="expression" dxfId="685" priority="898">
      <formula>D182=""</formula>
    </cfRule>
  </conditionalFormatting>
  <conditionalFormatting sqref="D186">
    <cfRule type="expression" dxfId="684" priority="886">
      <formula>D186=""</formula>
    </cfRule>
  </conditionalFormatting>
  <conditionalFormatting sqref="D190">
    <cfRule type="expression" dxfId="683" priority="874">
      <formula>D190=""</formula>
    </cfRule>
  </conditionalFormatting>
  <conditionalFormatting sqref="D194">
    <cfRule type="expression" dxfId="682" priority="862">
      <formula>D194=""</formula>
    </cfRule>
  </conditionalFormatting>
  <conditionalFormatting sqref="D198">
    <cfRule type="expression" dxfId="681" priority="850">
      <formula>D198=""</formula>
    </cfRule>
  </conditionalFormatting>
  <conditionalFormatting sqref="D202">
    <cfRule type="expression" dxfId="680" priority="838">
      <formula>D202=""</formula>
    </cfRule>
  </conditionalFormatting>
  <conditionalFormatting sqref="D206">
    <cfRule type="expression" dxfId="679" priority="826">
      <formula>D206=""</formula>
    </cfRule>
  </conditionalFormatting>
  <conditionalFormatting sqref="D210">
    <cfRule type="expression" dxfId="678" priority="814">
      <formula>D210=""</formula>
    </cfRule>
  </conditionalFormatting>
  <conditionalFormatting sqref="D214">
    <cfRule type="expression" dxfId="677" priority="802">
      <formula>D214=""</formula>
    </cfRule>
  </conditionalFormatting>
  <conditionalFormatting sqref="D218">
    <cfRule type="expression" dxfId="676" priority="790">
      <formula>D218=""</formula>
    </cfRule>
  </conditionalFormatting>
  <conditionalFormatting sqref="D222">
    <cfRule type="expression" dxfId="675" priority="778">
      <formula>D222=""</formula>
    </cfRule>
  </conditionalFormatting>
  <conditionalFormatting sqref="D226">
    <cfRule type="expression" dxfId="674" priority="766">
      <formula>D226=""</formula>
    </cfRule>
  </conditionalFormatting>
  <conditionalFormatting sqref="F242">
    <cfRule type="expression" dxfId="673" priority="637">
      <formula>F242=""</formula>
    </cfRule>
  </conditionalFormatting>
  <conditionalFormatting sqref="C162">
    <cfRule type="expression" dxfId="672" priority="969">
      <formula>C162=""</formula>
    </cfRule>
  </conditionalFormatting>
  <conditionalFormatting sqref="F165">
    <cfRule type="expression" dxfId="671" priority="964">
      <formula>F165=""</formula>
    </cfRule>
  </conditionalFormatting>
  <conditionalFormatting sqref="G162">
    <cfRule type="expression" dxfId="670" priority="963">
      <formula>G162=""</formula>
    </cfRule>
  </conditionalFormatting>
  <conditionalFormatting sqref="H162">
    <cfRule type="expression" dxfId="669" priority="962">
      <formula>H162=""</formula>
    </cfRule>
  </conditionalFormatting>
  <conditionalFormatting sqref="F169">
    <cfRule type="expression" dxfId="668" priority="952">
      <formula>F169=""</formula>
    </cfRule>
  </conditionalFormatting>
  <conditionalFormatting sqref="G166">
    <cfRule type="expression" dxfId="667" priority="951">
      <formula>G166=""</formula>
    </cfRule>
  </conditionalFormatting>
  <conditionalFormatting sqref="H166">
    <cfRule type="expression" dxfId="666" priority="950">
      <formula>H166=""</formula>
    </cfRule>
  </conditionalFormatting>
  <conditionalFormatting sqref="I162">
    <cfRule type="expression" dxfId="665" priority="961">
      <formula>I162=""</formula>
    </cfRule>
  </conditionalFormatting>
  <conditionalFormatting sqref="J162">
    <cfRule type="expression" dxfId="664" priority="960">
      <formula>J162=""</formula>
    </cfRule>
  </conditionalFormatting>
  <conditionalFormatting sqref="D154">
    <cfRule type="expression" dxfId="663" priority="971">
      <formula>D154=""</formula>
    </cfRule>
  </conditionalFormatting>
  <conditionalFormatting sqref="I236">
    <cfRule type="expression" dxfId="662" priority="645">
      <formula>I236=""</formula>
    </cfRule>
  </conditionalFormatting>
  <conditionalFormatting sqref="F164">
    <cfRule type="expression" dxfId="661" priority="965">
      <formula>F164=""</formula>
    </cfRule>
  </conditionalFormatting>
  <conditionalFormatting sqref="F173">
    <cfRule type="expression" dxfId="660" priority="940">
      <formula>F173=""</formula>
    </cfRule>
  </conditionalFormatting>
  <conditionalFormatting sqref="I174">
    <cfRule type="expression" dxfId="659" priority="925">
      <formula>I174=""</formula>
    </cfRule>
  </conditionalFormatting>
  <conditionalFormatting sqref="J174">
    <cfRule type="expression" dxfId="658" priority="924">
      <formula>J174=""</formula>
    </cfRule>
  </conditionalFormatting>
  <conditionalFormatting sqref="I166">
    <cfRule type="expression" dxfId="657" priority="949">
      <formula>I166=""</formula>
    </cfRule>
  </conditionalFormatting>
  <conditionalFormatting sqref="J166">
    <cfRule type="expression" dxfId="656" priority="948">
      <formula>J166=""</formula>
    </cfRule>
  </conditionalFormatting>
  <conditionalFormatting sqref="D102">
    <cfRule type="expression" dxfId="655" priority="983">
      <formula>D102=""</formula>
    </cfRule>
  </conditionalFormatting>
  <conditionalFormatting sqref="C166">
    <cfRule type="expression" dxfId="654" priority="957">
      <formula>C166=""</formula>
    </cfRule>
  </conditionalFormatting>
  <conditionalFormatting sqref="F166">
    <cfRule type="expression" dxfId="653" priority="955">
      <formula>F166=""</formula>
    </cfRule>
  </conditionalFormatting>
  <conditionalFormatting sqref="F167">
    <cfRule type="expression" dxfId="652" priority="954">
      <formula>F167=""</formula>
    </cfRule>
  </conditionalFormatting>
  <conditionalFormatting sqref="F168">
    <cfRule type="expression" dxfId="651" priority="953">
      <formula>F168=""</formula>
    </cfRule>
  </conditionalFormatting>
  <conditionalFormatting sqref="H178">
    <cfRule type="expression" dxfId="650" priority="914">
      <formula>H178=""</formula>
    </cfRule>
  </conditionalFormatting>
  <conditionalFormatting sqref="G170">
    <cfRule type="expression" dxfId="649" priority="939">
      <formula>G170=""</formula>
    </cfRule>
  </conditionalFormatting>
  <conditionalFormatting sqref="H170">
    <cfRule type="expression" dxfId="648" priority="938">
      <formula>H170=""</formula>
    </cfRule>
  </conditionalFormatting>
  <conditionalFormatting sqref="K174">
    <cfRule type="expression" dxfId="647" priority="923">
      <formula>K174=""</formula>
    </cfRule>
  </conditionalFormatting>
  <conditionalFormatting sqref="F202">
    <cfRule type="expression" dxfId="646" priority="847">
      <formula>F202=""</formula>
    </cfRule>
  </conditionalFormatting>
  <conditionalFormatting sqref="K162">
    <cfRule type="expression" dxfId="645" priority="959">
      <formula>K162=""</formula>
    </cfRule>
  </conditionalFormatting>
  <conditionalFormatting sqref="F211">
    <cfRule type="expression" dxfId="644" priority="822">
      <formula>F211=""</formula>
    </cfRule>
  </conditionalFormatting>
  <conditionalFormatting sqref="F174">
    <cfRule type="expression" dxfId="643" priority="931">
      <formula>F174=""</formula>
    </cfRule>
  </conditionalFormatting>
  <conditionalFormatting sqref="F170">
    <cfRule type="expression" dxfId="642" priority="943">
      <formula>F170=""</formula>
    </cfRule>
  </conditionalFormatting>
  <conditionalFormatting sqref="F171">
    <cfRule type="expression" dxfId="641" priority="942">
      <formula>F171=""</formula>
    </cfRule>
  </conditionalFormatting>
  <conditionalFormatting sqref="F172">
    <cfRule type="expression" dxfId="640" priority="941">
      <formula>F172=""</formula>
    </cfRule>
  </conditionalFormatting>
  <conditionalFormatting sqref="F177">
    <cfRule type="expression" dxfId="639" priority="928">
      <formula>F177=""</formula>
    </cfRule>
  </conditionalFormatting>
  <conditionalFormatting sqref="G174">
    <cfRule type="expression" dxfId="638" priority="927">
      <formula>G174=""</formula>
    </cfRule>
  </conditionalFormatting>
  <conditionalFormatting sqref="H174">
    <cfRule type="expression" dxfId="637" priority="926">
      <formula>H174=""</formula>
    </cfRule>
  </conditionalFormatting>
  <conditionalFormatting sqref="I170">
    <cfRule type="expression" dxfId="636" priority="937">
      <formula>I170=""</formula>
    </cfRule>
  </conditionalFormatting>
  <conditionalFormatting sqref="J170">
    <cfRule type="expression" dxfId="635" priority="936">
      <formula>J170=""</formula>
    </cfRule>
  </conditionalFormatting>
  <conditionalFormatting sqref="K166">
    <cfRule type="expression" dxfId="634" priority="947">
      <formula>K166=""</formula>
    </cfRule>
  </conditionalFormatting>
  <conditionalFormatting sqref="H240">
    <cfRule type="expression" dxfId="633" priority="634">
      <formula>H240=""</formula>
    </cfRule>
  </conditionalFormatting>
  <conditionalFormatting sqref="C170">
    <cfRule type="expression" dxfId="632" priority="945">
      <formula>C170=""</formula>
    </cfRule>
  </conditionalFormatting>
  <conditionalFormatting sqref="F179">
    <cfRule type="expression" dxfId="631" priority="918">
      <formula>F179=""</formula>
    </cfRule>
  </conditionalFormatting>
  <conditionalFormatting sqref="F180">
    <cfRule type="expression" dxfId="630" priority="917">
      <formula>F180=""</formula>
    </cfRule>
  </conditionalFormatting>
  <conditionalFormatting sqref="F181">
    <cfRule type="expression" dxfId="629" priority="916">
      <formula>F181=""</formula>
    </cfRule>
  </conditionalFormatting>
  <conditionalFormatting sqref="G178">
    <cfRule type="expression" dxfId="628" priority="915">
      <formula>G178=""</formula>
    </cfRule>
  </conditionalFormatting>
  <conditionalFormatting sqref="F185">
    <cfRule type="expression" dxfId="627" priority="904">
      <formula>F185=""</formula>
    </cfRule>
  </conditionalFormatting>
  <conditionalFormatting sqref="G182">
    <cfRule type="expression" dxfId="626" priority="903">
      <formula>G182=""</formula>
    </cfRule>
  </conditionalFormatting>
  <conditionalFormatting sqref="H182">
    <cfRule type="expression" dxfId="625" priority="902">
      <formula>H182=""</formula>
    </cfRule>
  </conditionalFormatting>
  <conditionalFormatting sqref="I178">
    <cfRule type="expression" dxfId="624" priority="913">
      <formula>I178=""</formula>
    </cfRule>
  </conditionalFormatting>
  <conditionalFormatting sqref="J178">
    <cfRule type="expression" dxfId="623" priority="912">
      <formula>J178=""</formula>
    </cfRule>
  </conditionalFormatting>
  <conditionalFormatting sqref="K170">
    <cfRule type="expression" dxfId="622" priority="935">
      <formula>K170=""</formula>
    </cfRule>
  </conditionalFormatting>
  <conditionalFormatting sqref="G248">
    <cfRule type="expression" dxfId="621" priority="623">
      <formula>G248=""</formula>
    </cfRule>
  </conditionalFormatting>
  <conditionalFormatting sqref="C174">
    <cfRule type="expression" dxfId="620" priority="933">
      <formula>C174=""</formula>
    </cfRule>
  </conditionalFormatting>
  <conditionalFormatting sqref="I186">
    <cfRule type="expression" dxfId="619" priority="889">
      <formula>I186=""</formula>
    </cfRule>
  </conditionalFormatting>
  <conditionalFormatting sqref="F175">
    <cfRule type="expression" dxfId="618" priority="930">
      <formula>F175=""</formula>
    </cfRule>
  </conditionalFormatting>
  <conditionalFormatting sqref="F176">
    <cfRule type="expression" dxfId="617" priority="929">
      <formula>F176=""</formula>
    </cfRule>
  </conditionalFormatting>
  <conditionalFormatting sqref="H186">
    <cfRule type="expression" dxfId="616" priority="890">
      <formula>H186=""</formula>
    </cfRule>
  </conditionalFormatting>
  <conditionalFormatting sqref="G186">
    <cfRule type="expression" dxfId="615" priority="891">
      <formula>G186=""</formula>
    </cfRule>
  </conditionalFormatting>
  <conditionalFormatting sqref="J186">
    <cfRule type="expression" dxfId="614" priority="888">
      <formula>J186=""</formula>
    </cfRule>
  </conditionalFormatting>
  <conditionalFormatting sqref="I182">
    <cfRule type="expression" dxfId="613" priority="901">
      <formula>I182=""</formula>
    </cfRule>
  </conditionalFormatting>
  <conditionalFormatting sqref="K178">
    <cfRule type="expression" dxfId="612" priority="911">
      <formula>K178=""</formula>
    </cfRule>
  </conditionalFormatting>
  <conditionalFormatting sqref="F266">
    <cfRule type="expression" dxfId="611" priority="601">
      <formula>F266=""</formula>
    </cfRule>
  </conditionalFormatting>
  <conditionalFormatting sqref="C178">
    <cfRule type="expression" dxfId="610" priority="921">
      <formula>C178=""</formula>
    </cfRule>
  </conditionalFormatting>
  <conditionalFormatting sqref="F178">
    <cfRule type="expression" dxfId="609" priority="919">
      <formula>F178=""</formula>
    </cfRule>
  </conditionalFormatting>
  <conditionalFormatting sqref="F183">
    <cfRule type="expression" dxfId="608" priority="906">
      <formula>F183=""</formula>
    </cfRule>
  </conditionalFormatting>
  <conditionalFormatting sqref="F184">
    <cfRule type="expression" dxfId="607" priority="905">
      <formula>F184=""</formula>
    </cfRule>
  </conditionalFormatting>
  <conditionalFormatting sqref="F189">
    <cfRule type="expression" dxfId="606" priority="892">
      <formula>F189=""</formula>
    </cfRule>
  </conditionalFormatting>
  <conditionalFormatting sqref="G190">
    <cfRule type="expression" dxfId="605" priority="879">
      <formula>G190=""</formula>
    </cfRule>
  </conditionalFormatting>
  <conditionalFormatting sqref="C182">
    <cfRule type="expression" dxfId="604" priority="909">
      <formula>C182=""</formula>
    </cfRule>
  </conditionalFormatting>
  <conditionalFormatting sqref="J182">
    <cfRule type="expression" dxfId="603" priority="900">
      <formula>J182=""</formula>
    </cfRule>
  </conditionalFormatting>
  <conditionalFormatting sqref="K182">
    <cfRule type="expression" dxfId="602" priority="899">
      <formula>K182=""</formula>
    </cfRule>
  </conditionalFormatting>
  <conditionalFormatting sqref="F255">
    <cfRule type="expression" dxfId="601" priority="612">
      <formula>F255=""</formula>
    </cfRule>
  </conditionalFormatting>
  <conditionalFormatting sqref="F190">
    <cfRule type="expression" dxfId="600" priority="883">
      <formula>F190=""</formula>
    </cfRule>
  </conditionalFormatting>
  <conditionalFormatting sqref="F191">
    <cfRule type="expression" dxfId="599" priority="882">
      <formula>F191=""</formula>
    </cfRule>
  </conditionalFormatting>
  <conditionalFormatting sqref="F182">
    <cfRule type="expression" dxfId="598" priority="907">
      <formula>F182=""</formula>
    </cfRule>
  </conditionalFormatting>
  <conditionalFormatting sqref="F193">
    <cfRule type="expression" dxfId="597" priority="880">
      <formula>F193=""</formula>
    </cfRule>
  </conditionalFormatting>
  <conditionalFormatting sqref="G194">
    <cfRule type="expression" dxfId="596" priority="867">
      <formula>G194=""</formula>
    </cfRule>
  </conditionalFormatting>
  <conditionalFormatting sqref="F197">
    <cfRule type="expression" dxfId="595" priority="868">
      <formula>F197=""</formula>
    </cfRule>
  </conditionalFormatting>
  <conditionalFormatting sqref="K186">
    <cfRule type="expression" dxfId="594" priority="887">
      <formula>K186=""</formula>
    </cfRule>
  </conditionalFormatting>
  <conditionalFormatting sqref="H190">
    <cfRule type="expression" dxfId="593" priority="878">
      <formula>H190=""</formula>
    </cfRule>
  </conditionalFormatting>
  <conditionalFormatting sqref="K190">
    <cfRule type="expression" dxfId="592" priority="875">
      <formula>K190=""</formula>
    </cfRule>
  </conditionalFormatting>
  <conditionalFormatting sqref="F214">
    <cfRule type="expression" dxfId="591" priority="811">
      <formula>F214=""</formula>
    </cfRule>
  </conditionalFormatting>
  <conditionalFormatting sqref="C190">
    <cfRule type="expression" dxfId="590" priority="885">
      <formula>C190=""</formula>
    </cfRule>
  </conditionalFormatting>
  <conditionalFormatting sqref="F269">
    <cfRule type="expression" dxfId="589" priority="590">
      <formula>F269=""</formula>
    </cfRule>
  </conditionalFormatting>
  <conditionalFormatting sqref="C186">
    <cfRule type="expression" dxfId="588" priority="897">
      <formula>C186=""</formula>
    </cfRule>
  </conditionalFormatting>
  <conditionalFormatting sqref="F200">
    <cfRule type="expression" dxfId="587" priority="857">
      <formula>F200=""</formula>
    </cfRule>
  </conditionalFormatting>
  <conditionalFormatting sqref="F186">
    <cfRule type="expression" dxfId="586" priority="895">
      <formula>F186=""</formula>
    </cfRule>
  </conditionalFormatting>
  <conditionalFormatting sqref="F187">
    <cfRule type="expression" dxfId="585" priority="894">
      <formula>F187=""</formula>
    </cfRule>
  </conditionalFormatting>
  <conditionalFormatting sqref="F188">
    <cfRule type="expression" dxfId="584" priority="893">
      <formula>F188=""</formula>
    </cfRule>
  </conditionalFormatting>
  <conditionalFormatting sqref="J190">
    <cfRule type="expression" dxfId="583" priority="876">
      <formula>J190=""</formula>
    </cfRule>
  </conditionalFormatting>
  <conditionalFormatting sqref="G198">
    <cfRule type="expression" dxfId="582" priority="855">
      <formula>G198=""</formula>
    </cfRule>
  </conditionalFormatting>
  <conditionalFormatting sqref="H194">
    <cfRule type="expression" dxfId="581" priority="866">
      <formula>H194=""</formula>
    </cfRule>
  </conditionalFormatting>
  <conditionalFormatting sqref="I190">
    <cfRule type="expression" dxfId="580" priority="877">
      <formula>I190=""</formula>
    </cfRule>
  </conditionalFormatting>
  <conditionalFormatting sqref="J194">
    <cfRule type="expression" dxfId="579" priority="864">
      <formula>J194=""</formula>
    </cfRule>
  </conditionalFormatting>
  <conditionalFormatting sqref="K194">
    <cfRule type="expression" dxfId="578" priority="863">
      <formula>K194=""</formula>
    </cfRule>
  </conditionalFormatting>
  <conditionalFormatting sqref="F270">
    <cfRule type="expression" dxfId="577" priority="589">
      <formula>F270=""</formula>
    </cfRule>
  </conditionalFormatting>
  <conditionalFormatting sqref="C194">
    <cfRule type="expression" dxfId="576" priority="873">
      <formula>C194=""</formula>
    </cfRule>
  </conditionalFormatting>
  <conditionalFormatting sqref="F192">
    <cfRule type="expression" dxfId="575" priority="881">
      <formula>F192=""</formula>
    </cfRule>
  </conditionalFormatting>
  <conditionalFormatting sqref="F195">
    <cfRule type="expression" dxfId="574" priority="870">
      <formula>F195=""</formula>
    </cfRule>
  </conditionalFormatting>
  <conditionalFormatting sqref="F196">
    <cfRule type="expression" dxfId="573" priority="869">
      <formula>F196=""</formula>
    </cfRule>
  </conditionalFormatting>
  <conditionalFormatting sqref="F201">
    <cfRule type="expression" dxfId="572" priority="856">
      <formula>F201=""</formula>
    </cfRule>
  </conditionalFormatting>
  <conditionalFormatting sqref="J202">
    <cfRule type="expression" dxfId="571" priority="840">
      <formula>J202=""</formula>
    </cfRule>
  </conditionalFormatting>
  <conditionalFormatting sqref="H198">
    <cfRule type="expression" dxfId="570" priority="854">
      <formula>H198=""</formula>
    </cfRule>
  </conditionalFormatting>
  <conditionalFormatting sqref="I194">
    <cfRule type="expression" dxfId="569" priority="865">
      <formula>I194=""</formula>
    </cfRule>
  </conditionalFormatting>
  <conditionalFormatting sqref="C202">
    <cfRule type="expression" dxfId="568" priority="849">
      <formula>C202=""</formula>
    </cfRule>
  </conditionalFormatting>
  <conditionalFormatting sqref="C198">
    <cfRule type="expression" dxfId="567" priority="861">
      <formula>C198=""</formula>
    </cfRule>
  </conditionalFormatting>
  <conditionalFormatting sqref="F204">
    <cfRule type="expression" dxfId="566" priority="845">
      <formula>F204=""</formula>
    </cfRule>
  </conditionalFormatting>
  <conditionalFormatting sqref="F194">
    <cfRule type="expression" dxfId="565" priority="871">
      <formula>F194=""</formula>
    </cfRule>
  </conditionalFormatting>
  <conditionalFormatting sqref="F199">
    <cfRule type="expression" dxfId="564" priority="858">
      <formula>F199=""</formula>
    </cfRule>
  </conditionalFormatting>
  <conditionalFormatting sqref="K198">
    <cfRule type="expression" dxfId="563" priority="851">
      <formula>K198=""</formula>
    </cfRule>
  </conditionalFormatting>
  <conditionalFormatting sqref="I202">
    <cfRule type="expression" dxfId="562" priority="841">
      <formula>I202=""</formula>
    </cfRule>
  </conditionalFormatting>
  <conditionalFormatting sqref="G202">
    <cfRule type="expression" dxfId="561" priority="843">
      <formula>G202=""</formula>
    </cfRule>
  </conditionalFormatting>
  <conditionalFormatting sqref="K202">
    <cfRule type="expression" dxfId="560" priority="839">
      <formula>K202=""</formula>
    </cfRule>
  </conditionalFormatting>
  <conditionalFormatting sqref="F205">
    <cfRule type="expression" dxfId="559" priority="844">
      <formula>F205=""</formula>
    </cfRule>
  </conditionalFormatting>
  <conditionalFormatting sqref="J198">
    <cfRule type="expression" dxfId="558" priority="852">
      <formula>J198=""</formula>
    </cfRule>
  </conditionalFormatting>
  <conditionalFormatting sqref="F206">
    <cfRule type="expression" dxfId="557" priority="835">
      <formula>F206=""</formula>
    </cfRule>
  </conditionalFormatting>
  <conditionalFormatting sqref="F273">
    <cfRule type="expression" dxfId="556" priority="578">
      <formula>F273=""</formula>
    </cfRule>
  </conditionalFormatting>
  <conditionalFormatting sqref="K206">
    <cfRule type="expression" dxfId="555" priority="827">
      <formula>K206=""</formula>
    </cfRule>
  </conditionalFormatting>
  <conditionalFormatting sqref="H202">
    <cfRule type="expression" dxfId="554" priority="842">
      <formula>H202=""</formula>
    </cfRule>
  </conditionalFormatting>
  <conditionalFormatting sqref="F207">
    <cfRule type="expression" dxfId="553" priority="834">
      <formula>F207=""</formula>
    </cfRule>
  </conditionalFormatting>
  <conditionalFormatting sqref="C206">
    <cfRule type="expression" dxfId="552" priority="837">
      <formula>C206=""</formula>
    </cfRule>
  </conditionalFormatting>
  <conditionalFormatting sqref="I198">
    <cfRule type="expression" dxfId="551" priority="853">
      <formula>I198=""</formula>
    </cfRule>
  </conditionalFormatting>
  <conditionalFormatting sqref="J206">
    <cfRule type="expression" dxfId="550" priority="828">
      <formula>J206=""</formula>
    </cfRule>
  </conditionalFormatting>
  <conditionalFormatting sqref="G206">
    <cfRule type="expression" dxfId="549" priority="831">
      <formula>G206=""</formula>
    </cfRule>
  </conditionalFormatting>
  <conditionalFormatting sqref="F216">
    <cfRule type="expression" dxfId="548" priority="809">
      <formula>F216=""</formula>
    </cfRule>
  </conditionalFormatting>
  <conditionalFormatting sqref="H210">
    <cfRule type="expression" dxfId="547" priority="818">
      <formula>H210=""</formula>
    </cfRule>
  </conditionalFormatting>
  <conditionalFormatting sqref="I210">
    <cfRule type="expression" dxfId="546" priority="817">
      <formula>I210=""</formula>
    </cfRule>
  </conditionalFormatting>
  <conditionalFormatting sqref="F208">
    <cfRule type="expression" dxfId="545" priority="833">
      <formula>F208=""</formula>
    </cfRule>
  </conditionalFormatting>
  <conditionalFormatting sqref="F212">
    <cfRule type="expression" dxfId="544" priority="821">
      <formula>F212=""</formula>
    </cfRule>
  </conditionalFormatting>
  <conditionalFormatting sqref="F198">
    <cfRule type="expression" dxfId="543" priority="859">
      <formula>F198=""</formula>
    </cfRule>
  </conditionalFormatting>
  <conditionalFormatting sqref="H206">
    <cfRule type="expression" dxfId="542" priority="830">
      <formula>H206=""</formula>
    </cfRule>
  </conditionalFormatting>
  <conditionalFormatting sqref="F213">
    <cfRule type="expression" dxfId="541" priority="820">
      <formula>F213=""</formula>
    </cfRule>
  </conditionalFormatting>
  <conditionalFormatting sqref="F209">
    <cfRule type="expression" dxfId="540" priority="832">
      <formula>F209=""</formula>
    </cfRule>
  </conditionalFormatting>
  <conditionalFormatting sqref="I214">
    <cfRule type="expression" dxfId="539" priority="805">
      <formula>I214=""</formula>
    </cfRule>
  </conditionalFormatting>
  <conditionalFormatting sqref="K210">
    <cfRule type="expression" dxfId="538" priority="815">
      <formula>K210=""</formula>
    </cfRule>
  </conditionalFormatting>
  <conditionalFormatting sqref="I206">
    <cfRule type="expression" dxfId="537" priority="829">
      <formula>I206=""</formula>
    </cfRule>
  </conditionalFormatting>
  <conditionalFormatting sqref="F218">
    <cfRule type="expression" dxfId="536" priority="799">
      <formula>F218=""</formula>
    </cfRule>
  </conditionalFormatting>
  <conditionalFormatting sqref="F215">
    <cfRule type="expression" dxfId="535" priority="810">
      <formula>F215=""</formula>
    </cfRule>
  </conditionalFormatting>
  <conditionalFormatting sqref="F272">
    <cfRule type="expression" dxfId="534" priority="579">
      <formula>F272=""</formula>
    </cfRule>
  </conditionalFormatting>
  <conditionalFormatting sqref="C210">
    <cfRule type="expression" dxfId="533" priority="825">
      <formula>C210=""</formula>
    </cfRule>
  </conditionalFormatting>
  <conditionalFormatting sqref="F217">
    <cfRule type="expression" dxfId="532" priority="808">
      <formula>F217=""</formula>
    </cfRule>
  </conditionalFormatting>
  <conditionalFormatting sqref="F203">
    <cfRule type="expression" dxfId="531" priority="846">
      <formula>F203=""</formula>
    </cfRule>
  </conditionalFormatting>
  <conditionalFormatting sqref="F210">
    <cfRule type="expression" dxfId="530" priority="823">
      <formula>F210=""</formula>
    </cfRule>
  </conditionalFormatting>
  <conditionalFormatting sqref="G218">
    <cfRule type="expression" dxfId="529" priority="795">
      <formula>G218=""</formula>
    </cfRule>
  </conditionalFormatting>
  <conditionalFormatting sqref="J210">
    <cfRule type="expression" dxfId="528" priority="816">
      <formula>J210=""</formula>
    </cfRule>
  </conditionalFormatting>
  <conditionalFormatting sqref="H214">
    <cfRule type="expression" dxfId="527" priority="806">
      <formula>H214=""</formula>
    </cfRule>
  </conditionalFormatting>
  <conditionalFormatting sqref="F221">
    <cfRule type="expression" dxfId="526" priority="796">
      <formula>F221=""</formula>
    </cfRule>
  </conditionalFormatting>
  <conditionalFormatting sqref="C214">
    <cfRule type="expression" dxfId="525" priority="813">
      <formula>C214=""</formula>
    </cfRule>
  </conditionalFormatting>
  <conditionalFormatting sqref="D276">
    <cfRule type="expression" dxfId="524" priority="544">
      <formula>D276=""</formula>
    </cfRule>
  </conditionalFormatting>
  <conditionalFormatting sqref="F219">
    <cfRule type="expression" dxfId="523" priority="798">
      <formula>F219=""</formula>
    </cfRule>
  </conditionalFormatting>
  <conditionalFormatting sqref="K214">
    <cfRule type="expression" dxfId="522" priority="803">
      <formula>K214=""</formula>
    </cfRule>
  </conditionalFormatting>
  <conditionalFormatting sqref="G210">
    <cfRule type="expression" dxfId="521" priority="819">
      <formula>G210=""</formula>
    </cfRule>
  </conditionalFormatting>
  <conditionalFormatting sqref="C218">
    <cfRule type="expression" dxfId="520" priority="801">
      <formula>C218=""</formula>
    </cfRule>
  </conditionalFormatting>
  <conditionalFormatting sqref="J218">
    <cfRule type="expression" dxfId="519" priority="792">
      <formula>J218=""</formula>
    </cfRule>
  </conditionalFormatting>
  <conditionalFormatting sqref="G214">
    <cfRule type="expression" dxfId="518" priority="807">
      <formula>G214=""</formula>
    </cfRule>
  </conditionalFormatting>
  <conditionalFormatting sqref="J214">
    <cfRule type="expression" dxfId="517" priority="804">
      <formula>J214=""</formula>
    </cfRule>
  </conditionalFormatting>
  <conditionalFormatting sqref="K218">
    <cfRule type="expression" dxfId="516" priority="791">
      <formula>K218=""</formula>
    </cfRule>
  </conditionalFormatting>
  <conditionalFormatting sqref="H218">
    <cfRule type="expression" dxfId="515" priority="794">
      <formula>H218=""</formula>
    </cfRule>
  </conditionalFormatting>
  <conditionalFormatting sqref="F220">
    <cfRule type="expression" dxfId="514" priority="797">
      <formula>F220=""</formula>
    </cfRule>
  </conditionalFormatting>
  <conditionalFormatting sqref="D282">
    <cfRule type="expression" dxfId="513" priority="532">
      <formula>D282=""</formula>
    </cfRule>
  </conditionalFormatting>
  <conditionalFormatting sqref="C226">
    <cfRule type="expression" dxfId="512" priority="777">
      <formula>C226=""</formula>
    </cfRule>
  </conditionalFormatting>
  <conditionalFormatting sqref="I218">
    <cfRule type="expression" dxfId="511" priority="793">
      <formula>I218=""</formula>
    </cfRule>
  </conditionalFormatting>
  <conditionalFormatting sqref="C222">
    <cfRule type="expression" dxfId="510" priority="789">
      <formula>C222=""</formula>
    </cfRule>
  </conditionalFormatting>
  <conditionalFormatting sqref="H222">
    <cfRule type="expression" dxfId="509" priority="782">
      <formula>H222=""</formula>
    </cfRule>
  </conditionalFormatting>
  <conditionalFormatting sqref="H232">
    <cfRule type="expression" dxfId="508" priority="670">
      <formula>H232=""</formula>
    </cfRule>
  </conditionalFormatting>
  <conditionalFormatting sqref="D286">
    <cfRule type="expression" dxfId="507" priority="520">
      <formula>D286=""</formula>
    </cfRule>
  </conditionalFormatting>
  <conditionalFormatting sqref="F225">
    <cfRule type="expression" dxfId="506" priority="784">
      <formula>F225=""</formula>
    </cfRule>
  </conditionalFormatting>
  <conditionalFormatting sqref="J222">
    <cfRule type="expression" dxfId="505" priority="780">
      <formula>J222=""</formula>
    </cfRule>
  </conditionalFormatting>
  <conditionalFormatting sqref="F223">
    <cfRule type="expression" dxfId="504" priority="786">
      <formula>F223=""</formula>
    </cfRule>
  </conditionalFormatting>
  <conditionalFormatting sqref="F222">
    <cfRule type="expression" dxfId="503" priority="787">
      <formula>F222=""</formula>
    </cfRule>
  </conditionalFormatting>
  <conditionalFormatting sqref="I226">
    <cfRule type="expression" dxfId="502" priority="769">
      <formula>I226=""</formula>
    </cfRule>
  </conditionalFormatting>
  <conditionalFormatting sqref="G222">
    <cfRule type="expression" dxfId="501" priority="783">
      <formula>G222=""</formula>
    </cfRule>
  </conditionalFormatting>
  <conditionalFormatting sqref="K226">
    <cfRule type="expression" dxfId="500" priority="767">
      <formula>K226=""</formula>
    </cfRule>
  </conditionalFormatting>
  <conditionalFormatting sqref="I222">
    <cfRule type="expression" dxfId="499" priority="781">
      <formula>I222=""</formula>
    </cfRule>
  </conditionalFormatting>
  <conditionalFormatting sqref="F226">
    <cfRule type="expression" dxfId="498" priority="775">
      <formula>F226=""</formula>
    </cfRule>
  </conditionalFormatting>
  <conditionalFormatting sqref="D290">
    <cfRule type="expression" dxfId="497" priority="508">
      <formula>D290=""</formula>
    </cfRule>
  </conditionalFormatting>
  <conditionalFormatting sqref="H226">
    <cfRule type="expression" dxfId="496" priority="770">
      <formula>H226=""</formula>
    </cfRule>
  </conditionalFormatting>
  <conditionalFormatting sqref="F228">
    <cfRule type="expression" dxfId="495" priority="773">
      <formula>F228=""</formula>
    </cfRule>
  </conditionalFormatting>
  <conditionalFormatting sqref="F227">
    <cfRule type="expression" dxfId="494" priority="774">
      <formula>F227=""</formula>
    </cfRule>
  </conditionalFormatting>
  <conditionalFormatting sqref="J226">
    <cfRule type="expression" dxfId="493" priority="768">
      <formula>J226=""</formula>
    </cfRule>
  </conditionalFormatting>
  <conditionalFormatting sqref="F229">
    <cfRule type="expression" dxfId="492" priority="772">
      <formula>F229=""</formula>
    </cfRule>
  </conditionalFormatting>
  <conditionalFormatting sqref="G226">
    <cfRule type="expression" dxfId="491" priority="771">
      <formula>G226=""</formula>
    </cfRule>
  </conditionalFormatting>
  <conditionalFormatting sqref="F298">
    <cfRule type="expression" dxfId="490" priority="493">
      <formula>F298=""</formula>
    </cfRule>
  </conditionalFormatting>
  <conditionalFormatting sqref="F224">
    <cfRule type="expression" dxfId="489" priority="785">
      <formula>F224=""</formula>
    </cfRule>
  </conditionalFormatting>
  <conditionalFormatting sqref="F232">
    <cfRule type="expression" dxfId="488" priority="675">
      <formula>F232=""</formula>
    </cfRule>
  </conditionalFormatting>
  <conditionalFormatting sqref="F240">
    <cfRule type="expression" dxfId="487" priority="639">
      <formula>F240=""</formula>
    </cfRule>
  </conditionalFormatting>
  <conditionalFormatting sqref="D294">
    <cfRule type="expression" dxfId="486" priority="496">
      <formula>D294=""</formula>
    </cfRule>
  </conditionalFormatting>
  <conditionalFormatting sqref="J232">
    <cfRule type="expression" dxfId="485" priority="668">
      <formula>J232=""</formula>
    </cfRule>
  </conditionalFormatting>
  <conditionalFormatting sqref="I232">
    <cfRule type="expression" dxfId="484" priority="669">
      <formula>I232=""</formula>
    </cfRule>
  </conditionalFormatting>
  <conditionalFormatting sqref="F233">
    <cfRule type="expression" dxfId="483" priority="674">
      <formula>F233=""</formula>
    </cfRule>
  </conditionalFormatting>
  <conditionalFormatting sqref="F234">
    <cfRule type="expression" dxfId="482" priority="673">
      <formula>F234=""</formula>
    </cfRule>
  </conditionalFormatting>
  <conditionalFormatting sqref="F254">
    <cfRule type="expression" dxfId="481" priority="613">
      <formula>F254=""</formula>
    </cfRule>
  </conditionalFormatting>
  <conditionalFormatting sqref="K222">
    <cfRule type="expression" dxfId="480" priority="779">
      <formula>K222=""</formula>
    </cfRule>
  </conditionalFormatting>
  <conditionalFormatting sqref="F305">
    <cfRule type="expression" dxfId="479" priority="459">
      <formula>F305=""</formula>
    </cfRule>
  </conditionalFormatting>
  <conditionalFormatting sqref="K236">
    <cfRule type="expression" dxfId="478" priority="643">
      <formula>K236=""</formula>
    </cfRule>
  </conditionalFormatting>
  <conditionalFormatting sqref="K232">
    <cfRule type="expression" dxfId="477" priority="667">
      <formula>K232=""</formula>
    </cfRule>
  </conditionalFormatting>
  <conditionalFormatting sqref="F235">
    <cfRule type="expression" dxfId="476" priority="672">
      <formula>F235=""</formula>
    </cfRule>
  </conditionalFormatting>
  <conditionalFormatting sqref="C232">
    <cfRule type="expression" dxfId="475" priority="677">
      <formula>C232=""</formula>
    </cfRule>
  </conditionalFormatting>
  <conditionalFormatting sqref="F237">
    <cfRule type="expression" dxfId="474" priority="650">
      <formula>F237=""</formula>
    </cfRule>
  </conditionalFormatting>
  <conditionalFormatting sqref="F241">
    <cfRule type="expression" dxfId="473" priority="638">
      <formula>F241=""</formula>
    </cfRule>
  </conditionalFormatting>
  <conditionalFormatting sqref="F236">
    <cfRule type="expression" dxfId="472" priority="651">
      <formula>F236=""</formula>
    </cfRule>
  </conditionalFormatting>
  <conditionalFormatting sqref="C240">
    <cfRule type="expression" dxfId="471" priority="641">
      <formula>C240=""</formula>
    </cfRule>
  </conditionalFormatting>
  <conditionalFormatting sqref="G232">
    <cfRule type="expression" dxfId="470" priority="671">
      <formula>G232=""</formula>
    </cfRule>
  </conditionalFormatting>
  <conditionalFormatting sqref="F316">
    <cfRule type="expression" dxfId="469" priority="442">
      <formula>F316=""</formula>
    </cfRule>
  </conditionalFormatting>
  <conditionalFormatting sqref="F243">
    <cfRule type="expression" dxfId="468" priority="636">
      <formula>F243=""</formula>
    </cfRule>
  </conditionalFormatting>
  <conditionalFormatting sqref="F268">
    <cfRule type="expression" dxfId="467" priority="591">
      <formula>F268=""</formula>
    </cfRule>
  </conditionalFormatting>
  <conditionalFormatting sqref="F238">
    <cfRule type="expression" dxfId="466" priority="649">
      <formula>F238=""</formula>
    </cfRule>
  </conditionalFormatting>
  <conditionalFormatting sqref="J236">
    <cfRule type="expression" dxfId="465" priority="644">
      <formula>J236=""</formula>
    </cfRule>
  </conditionalFormatting>
  <conditionalFormatting sqref="G252">
    <cfRule type="expression" dxfId="464" priority="611">
      <formula>G252=""</formula>
    </cfRule>
  </conditionalFormatting>
  <conditionalFormatting sqref="J240">
    <cfRule type="expression" dxfId="463" priority="632">
      <formula>J240=""</formula>
    </cfRule>
  </conditionalFormatting>
  <conditionalFormatting sqref="H236">
    <cfRule type="expression" dxfId="462" priority="646">
      <formula>H236=""</formula>
    </cfRule>
  </conditionalFormatting>
  <conditionalFormatting sqref="F239">
    <cfRule type="expression" dxfId="461" priority="648">
      <formula>F239=""</formula>
    </cfRule>
  </conditionalFormatting>
  <conditionalFormatting sqref="G236">
    <cfRule type="expression" dxfId="460" priority="647">
      <formula>G236=""</formula>
    </cfRule>
  </conditionalFormatting>
  <conditionalFormatting sqref="C304">
    <cfRule type="expression" dxfId="459" priority="462">
      <formula>C304=""</formula>
    </cfRule>
  </conditionalFormatting>
  <conditionalFormatting sqref="C236">
    <cfRule type="expression" dxfId="458" priority="653">
      <formula>C236=""</formula>
    </cfRule>
  </conditionalFormatting>
  <conditionalFormatting sqref="K240">
    <cfRule type="expression" dxfId="457" priority="631">
      <formula>K240=""</formula>
    </cfRule>
  </conditionalFormatting>
  <conditionalFormatting sqref="I240">
    <cfRule type="expression" dxfId="456" priority="633">
      <formula>I240=""</formula>
    </cfRule>
  </conditionalFormatting>
  <conditionalFormatting sqref="F253">
    <cfRule type="expression" dxfId="455" priority="614">
      <formula>F253=""</formula>
    </cfRule>
  </conditionalFormatting>
  <conditionalFormatting sqref="C252">
    <cfRule type="expression" dxfId="454" priority="617">
      <formula>C252=""</formula>
    </cfRule>
  </conditionalFormatting>
  <conditionalFormatting sqref="F285">
    <cfRule type="expression" dxfId="453" priority="469">
      <formula>F285=""</formula>
    </cfRule>
  </conditionalFormatting>
  <conditionalFormatting sqref="F251">
    <cfRule type="expression" dxfId="452" priority="624">
      <formula>F251=""</formula>
    </cfRule>
  </conditionalFormatting>
  <conditionalFormatting sqref="C248">
    <cfRule type="expression" dxfId="451" priority="629">
      <formula>C248=""</formula>
    </cfRule>
  </conditionalFormatting>
  <conditionalFormatting sqref="H248">
    <cfRule type="expression" dxfId="450" priority="622">
      <formula>H248=""</formula>
    </cfRule>
  </conditionalFormatting>
  <conditionalFormatting sqref="F252">
    <cfRule type="expression" dxfId="449" priority="615">
      <formula>F252=""</formula>
    </cfRule>
  </conditionalFormatting>
  <conditionalFormatting sqref="F248">
    <cfRule type="expression" dxfId="448" priority="627">
      <formula>F248=""</formula>
    </cfRule>
  </conditionalFormatting>
  <conditionalFormatting sqref="J248">
    <cfRule type="expression" dxfId="447" priority="620">
      <formula>J248=""</formula>
    </cfRule>
  </conditionalFormatting>
  <conditionalFormatting sqref="K248">
    <cfRule type="expression" dxfId="446" priority="619">
      <formula>K248=""</formula>
    </cfRule>
  </conditionalFormatting>
  <conditionalFormatting sqref="F324">
    <cfRule type="expression" dxfId="445" priority="401">
      <formula>F324=""</formula>
    </cfRule>
  </conditionalFormatting>
  <conditionalFormatting sqref="F267">
    <cfRule type="expression" dxfId="444" priority="600">
      <formula>F267=""</formula>
    </cfRule>
  </conditionalFormatting>
  <conditionalFormatting sqref="K252">
    <cfRule type="expression" dxfId="443" priority="607">
      <formula>K252=""</formula>
    </cfRule>
  </conditionalFormatting>
  <conditionalFormatting sqref="G240">
    <cfRule type="expression" dxfId="442" priority="635">
      <formula>G240=""</formula>
    </cfRule>
  </conditionalFormatting>
  <conditionalFormatting sqref="F274">
    <cfRule type="expression" dxfId="441" priority="577">
      <formula>F274=""</formula>
    </cfRule>
  </conditionalFormatting>
  <conditionalFormatting sqref="I248">
    <cfRule type="expression" dxfId="440" priority="621">
      <formula>I248=""</formula>
    </cfRule>
  </conditionalFormatting>
  <conditionalFormatting sqref="C264">
    <cfRule type="expression" dxfId="439" priority="605">
      <formula>C264=""</formula>
    </cfRule>
  </conditionalFormatting>
  <conditionalFormatting sqref="H252">
    <cfRule type="expression" dxfId="438" priority="610">
      <formula>H252=""</formula>
    </cfRule>
  </conditionalFormatting>
  <conditionalFormatting sqref="I252">
    <cfRule type="expression" dxfId="437" priority="609">
      <formula>I252=""</formula>
    </cfRule>
  </conditionalFormatting>
  <conditionalFormatting sqref="F249">
    <cfRule type="expression" dxfId="436" priority="626">
      <formula>F249=""</formula>
    </cfRule>
  </conditionalFormatting>
  <conditionalFormatting sqref="F250">
    <cfRule type="expression" dxfId="435" priority="625">
      <formula>F250=""</formula>
    </cfRule>
  </conditionalFormatting>
  <conditionalFormatting sqref="I264">
    <cfRule type="expression" dxfId="434" priority="597">
      <formula>I264=""</formula>
    </cfRule>
  </conditionalFormatting>
  <conditionalFormatting sqref="J252">
    <cfRule type="expression" dxfId="433" priority="608">
      <formula>J252=""</formula>
    </cfRule>
  </conditionalFormatting>
  <conditionalFormatting sqref="H264">
    <cfRule type="expression" dxfId="432" priority="598">
      <formula>H264=""</formula>
    </cfRule>
  </conditionalFormatting>
  <conditionalFormatting sqref="K264">
    <cfRule type="expression" dxfId="431" priority="595">
      <formula>K264=""</formula>
    </cfRule>
  </conditionalFormatting>
  <conditionalFormatting sqref="J264">
    <cfRule type="expression" dxfId="430" priority="596">
      <formula>J264=""</formula>
    </cfRule>
  </conditionalFormatting>
  <conditionalFormatting sqref="F264">
    <cfRule type="expression" dxfId="429" priority="603">
      <formula>F264=""</formula>
    </cfRule>
  </conditionalFormatting>
  <conditionalFormatting sqref="F265">
    <cfRule type="expression" dxfId="428" priority="602">
      <formula>F265=""</formula>
    </cfRule>
  </conditionalFormatting>
  <conditionalFormatting sqref="F271">
    <cfRule type="expression" dxfId="427" priority="588">
      <formula>F271=""</formula>
    </cfRule>
  </conditionalFormatting>
  <conditionalFormatting sqref="G264">
    <cfRule type="expression" dxfId="426" priority="599">
      <formula>G264=""</formula>
    </cfRule>
  </conditionalFormatting>
  <conditionalFormatting sqref="H268">
    <cfRule type="expression" dxfId="425" priority="586">
      <formula>H268=""</formula>
    </cfRule>
  </conditionalFormatting>
  <conditionalFormatting sqref="K268">
    <cfRule type="expression" dxfId="424" priority="583">
      <formula>K268=""</formula>
    </cfRule>
  </conditionalFormatting>
  <conditionalFormatting sqref="D268">
    <cfRule type="expression" dxfId="423" priority="546">
      <formula>D268=""</formula>
    </cfRule>
  </conditionalFormatting>
  <conditionalFormatting sqref="J268">
    <cfRule type="expression" dxfId="422" priority="584">
      <formula>J268=""</formula>
    </cfRule>
  </conditionalFormatting>
  <conditionalFormatting sqref="H272">
    <cfRule type="expression" dxfId="421" priority="574">
      <formula>H272=""</formula>
    </cfRule>
  </conditionalFormatting>
  <conditionalFormatting sqref="G268">
    <cfRule type="expression" dxfId="420" priority="587">
      <formula>G268=""</formula>
    </cfRule>
  </conditionalFormatting>
  <conditionalFormatting sqref="I268">
    <cfRule type="expression" dxfId="419" priority="585">
      <formula>I268=""</formula>
    </cfRule>
  </conditionalFormatting>
  <conditionalFormatting sqref="H276">
    <cfRule type="expression" dxfId="418" priority="562">
      <formula>H276=""</formula>
    </cfRule>
  </conditionalFormatting>
  <conditionalFormatting sqref="C272">
    <cfRule type="expression" dxfId="417" priority="581">
      <formula>C272=""</formula>
    </cfRule>
  </conditionalFormatting>
  <conditionalFormatting sqref="F279">
    <cfRule type="expression" dxfId="416" priority="564">
      <formula>F279=""</formula>
    </cfRule>
  </conditionalFormatting>
  <conditionalFormatting sqref="C282">
    <cfRule type="expression" dxfId="415" priority="543">
      <formula>C282=""</formula>
    </cfRule>
  </conditionalFormatting>
  <conditionalFormatting sqref="C268">
    <cfRule type="expression" dxfId="414" priority="593">
      <formula>C268=""</formula>
    </cfRule>
  </conditionalFormatting>
  <conditionalFormatting sqref="F275">
    <cfRule type="expression" dxfId="413" priority="576">
      <formula>F275=""</formula>
    </cfRule>
  </conditionalFormatting>
  <conditionalFormatting sqref="I272">
    <cfRule type="expression" dxfId="412" priority="573">
      <formula>I272=""</formula>
    </cfRule>
  </conditionalFormatting>
  <conditionalFormatting sqref="F276">
    <cfRule type="expression" dxfId="411" priority="567">
      <formula>F276=""</formula>
    </cfRule>
  </conditionalFormatting>
  <conditionalFormatting sqref="D272">
    <cfRule type="expression" dxfId="410" priority="545">
      <formula>D272=""</formula>
    </cfRule>
  </conditionalFormatting>
  <conditionalFormatting sqref="G272">
    <cfRule type="expression" dxfId="409" priority="575">
      <formula>G272=""</formula>
    </cfRule>
  </conditionalFormatting>
  <conditionalFormatting sqref="K276">
    <cfRule type="expression" dxfId="408" priority="559">
      <formula>K276=""</formula>
    </cfRule>
  </conditionalFormatting>
  <conditionalFormatting sqref="F282">
    <cfRule type="expression" dxfId="407" priority="541">
      <formula>F282=""</formula>
    </cfRule>
  </conditionalFormatting>
  <conditionalFormatting sqref="C286">
    <cfRule type="expression" dxfId="406" priority="531">
      <formula>C286=""</formula>
    </cfRule>
  </conditionalFormatting>
  <conditionalFormatting sqref="F277">
    <cfRule type="expression" dxfId="405" priority="566">
      <formula>F277=""</formula>
    </cfRule>
  </conditionalFormatting>
  <conditionalFormatting sqref="F231">
    <cfRule type="expression" dxfId="404" priority="679">
      <formula>F231="Název dílu"</formula>
    </cfRule>
  </conditionalFormatting>
  <conditionalFormatting sqref="C231">
    <cfRule type="expression" dxfId="403" priority="678">
      <formula>C231="Kód dílu"</formula>
    </cfRule>
  </conditionalFormatting>
  <conditionalFormatting sqref="G276">
    <cfRule type="expression" dxfId="402" priority="563">
      <formula>G276=""</formula>
    </cfRule>
  </conditionalFormatting>
  <conditionalFormatting sqref="F278">
    <cfRule type="expression" dxfId="401" priority="565">
      <formula>F278=""</formula>
    </cfRule>
  </conditionalFormatting>
  <conditionalFormatting sqref="D252">
    <cfRule type="expression" dxfId="400" priority="548">
      <formula>D252=""</formula>
    </cfRule>
  </conditionalFormatting>
  <conditionalFormatting sqref="D236">
    <cfRule type="expression" dxfId="399" priority="551">
      <formula>D236=""</formula>
    </cfRule>
  </conditionalFormatting>
  <conditionalFormatting sqref="J276">
    <cfRule type="expression" dxfId="398" priority="560">
      <formula>J276=""</formula>
    </cfRule>
  </conditionalFormatting>
  <conditionalFormatting sqref="K272">
    <cfRule type="expression" dxfId="397" priority="571">
      <formula>K272=""</formula>
    </cfRule>
  </conditionalFormatting>
  <conditionalFormatting sqref="C276">
    <cfRule type="expression" dxfId="396" priority="569">
      <formula>C276=""</formula>
    </cfRule>
  </conditionalFormatting>
  <conditionalFormatting sqref="K282">
    <cfRule type="expression" dxfId="395" priority="533">
      <formula>K282=""</formula>
    </cfRule>
  </conditionalFormatting>
  <conditionalFormatting sqref="J272">
    <cfRule type="expression" dxfId="394" priority="572">
      <formula>J272=""</formula>
    </cfRule>
  </conditionalFormatting>
  <conditionalFormatting sqref="F289">
    <cfRule type="expression" dxfId="393" priority="526">
      <formula>F289=""</formula>
    </cfRule>
  </conditionalFormatting>
  <conditionalFormatting sqref="E282">
    <cfRule type="expression" dxfId="392" priority="542">
      <formula>E282=""</formula>
    </cfRule>
  </conditionalFormatting>
  <conditionalFormatting sqref="I282">
    <cfRule type="expression" dxfId="391" priority="535">
      <formula>I282=""</formula>
    </cfRule>
  </conditionalFormatting>
  <conditionalFormatting sqref="D232">
    <cfRule type="expression" dxfId="390" priority="553">
      <formula>D232=""</formula>
    </cfRule>
  </conditionalFormatting>
  <conditionalFormatting sqref="H282">
    <cfRule type="expression" dxfId="389" priority="536">
      <formula>H282=""</formula>
    </cfRule>
  </conditionalFormatting>
  <conditionalFormatting sqref="C290">
    <cfRule type="expression" dxfId="388" priority="519">
      <formula>C290=""</formula>
    </cfRule>
  </conditionalFormatting>
  <conditionalFormatting sqref="D264">
    <cfRule type="expression" dxfId="387" priority="547">
      <formula>D264=""</formula>
    </cfRule>
  </conditionalFormatting>
  <conditionalFormatting sqref="E286">
    <cfRule type="expression" dxfId="386" priority="530">
      <formula>E286=""</formula>
    </cfRule>
  </conditionalFormatting>
  <conditionalFormatting sqref="J282">
    <cfRule type="expression" dxfId="385" priority="534">
      <formula>J282=""</formula>
    </cfRule>
  </conditionalFormatting>
  <conditionalFormatting sqref="G290">
    <cfRule type="expression" dxfId="384" priority="513">
      <formula>G290=""</formula>
    </cfRule>
  </conditionalFormatting>
  <conditionalFormatting sqref="F286">
    <cfRule type="expression" dxfId="383" priority="529">
      <formula>F286=""</formula>
    </cfRule>
  </conditionalFormatting>
  <conditionalFormatting sqref="J286">
    <cfRule type="expression" dxfId="382" priority="522">
      <formula>J286=""</formula>
    </cfRule>
  </conditionalFormatting>
  <conditionalFormatting sqref="G282">
    <cfRule type="expression" dxfId="381" priority="537">
      <formula>G282=""</formula>
    </cfRule>
  </conditionalFormatting>
  <conditionalFormatting sqref="D248">
    <cfRule type="expression" dxfId="380" priority="549">
      <formula>D248=""</formula>
    </cfRule>
  </conditionalFormatting>
  <conditionalFormatting sqref="D240">
    <cfRule type="expression" dxfId="379" priority="550">
      <formula>D240=""</formula>
    </cfRule>
  </conditionalFormatting>
  <conditionalFormatting sqref="I276">
    <cfRule type="expression" dxfId="378" priority="561">
      <formula>I276=""</formula>
    </cfRule>
  </conditionalFormatting>
  <conditionalFormatting sqref="K286">
    <cfRule type="expression" dxfId="377" priority="521">
      <formula>K286=""</formula>
    </cfRule>
  </conditionalFormatting>
  <conditionalFormatting sqref="J290">
    <cfRule type="expression" dxfId="376" priority="510">
      <formula>J290=""</formula>
    </cfRule>
  </conditionalFormatting>
  <conditionalFormatting sqref="F287">
    <cfRule type="expression" dxfId="375" priority="528">
      <formula>F287=""</formula>
    </cfRule>
  </conditionalFormatting>
  <conditionalFormatting sqref="E290">
    <cfRule type="expression" dxfId="374" priority="518">
      <formula>E290=""</formula>
    </cfRule>
  </conditionalFormatting>
  <conditionalFormatting sqref="F295">
    <cfRule type="expression" dxfId="373" priority="504">
      <formula>F295=""</formula>
    </cfRule>
  </conditionalFormatting>
  <conditionalFormatting sqref="H286">
    <cfRule type="expression" dxfId="372" priority="524">
      <formula>H286=""</formula>
    </cfRule>
  </conditionalFormatting>
  <conditionalFormatting sqref="I290">
    <cfRule type="expression" dxfId="371" priority="511">
      <formula>I290=""</formula>
    </cfRule>
  </conditionalFormatting>
  <conditionalFormatting sqref="E294">
    <cfRule type="expression" dxfId="370" priority="506">
      <formula>E294=""</formula>
    </cfRule>
  </conditionalFormatting>
  <conditionalFormatting sqref="F292">
    <cfRule type="expression" dxfId="369" priority="515">
      <formula>F292=""</formula>
    </cfRule>
  </conditionalFormatting>
  <conditionalFormatting sqref="F290">
    <cfRule type="expression" dxfId="368" priority="517">
      <formula>F290=""</formula>
    </cfRule>
  </conditionalFormatting>
  <conditionalFormatting sqref="I286">
    <cfRule type="expression" dxfId="367" priority="523">
      <formula>I286=""</formula>
    </cfRule>
  </conditionalFormatting>
  <conditionalFormatting sqref="F288">
    <cfRule type="expression" dxfId="366" priority="527">
      <formula>F288=""</formula>
    </cfRule>
  </conditionalFormatting>
  <conditionalFormatting sqref="C294">
    <cfRule type="expression" dxfId="365" priority="507">
      <formula>C294=""</formula>
    </cfRule>
  </conditionalFormatting>
  <conditionalFormatting sqref="K290">
    <cfRule type="expression" dxfId="364" priority="509">
      <formula>K290=""</formula>
    </cfRule>
  </conditionalFormatting>
  <conditionalFormatting sqref="F291">
    <cfRule type="expression" dxfId="363" priority="516">
      <formula>F291=""</formula>
    </cfRule>
  </conditionalFormatting>
  <conditionalFormatting sqref="F294">
    <cfRule type="expression" dxfId="362" priority="505">
      <formula>F294=""</formula>
    </cfRule>
  </conditionalFormatting>
  <conditionalFormatting sqref="F299">
    <cfRule type="expression" dxfId="361" priority="492">
      <formula>F299=""</formula>
    </cfRule>
  </conditionalFormatting>
  <conditionalFormatting sqref="J294">
    <cfRule type="expression" dxfId="360" priority="498">
      <formula>J294=""</formula>
    </cfRule>
  </conditionalFormatting>
  <conditionalFormatting sqref="F293">
    <cfRule type="expression" dxfId="359" priority="514">
      <formula>F293=""</formula>
    </cfRule>
  </conditionalFormatting>
  <conditionalFormatting sqref="G294">
    <cfRule type="expression" dxfId="358" priority="501">
      <formula>G294=""</formula>
    </cfRule>
  </conditionalFormatting>
  <conditionalFormatting sqref="G298">
    <cfRule type="expression" dxfId="357" priority="489">
      <formula>G298=""</formula>
    </cfRule>
  </conditionalFormatting>
  <conditionalFormatting sqref="H294">
    <cfRule type="expression" dxfId="356" priority="500">
      <formula>H294=""</formula>
    </cfRule>
  </conditionalFormatting>
  <conditionalFormatting sqref="J298">
    <cfRule type="expression" dxfId="355" priority="486">
      <formula>J298=""</formula>
    </cfRule>
  </conditionalFormatting>
  <conditionalFormatting sqref="K294">
    <cfRule type="expression" dxfId="354" priority="497">
      <formula>K294=""</formula>
    </cfRule>
  </conditionalFormatting>
  <conditionalFormatting sqref="H290">
    <cfRule type="expression" dxfId="353" priority="512">
      <formula>H290=""</formula>
    </cfRule>
  </conditionalFormatting>
  <conditionalFormatting sqref="H298">
    <cfRule type="expression" dxfId="352" priority="488">
      <formula>H298=""</formula>
    </cfRule>
  </conditionalFormatting>
  <conditionalFormatting sqref="G286">
    <cfRule type="expression" dxfId="351" priority="525">
      <formula>G286=""</formula>
    </cfRule>
  </conditionalFormatting>
  <conditionalFormatting sqref="C298">
    <cfRule type="expression" dxfId="350" priority="495">
      <formula>C298=""</formula>
    </cfRule>
  </conditionalFormatting>
  <conditionalFormatting sqref="K298">
    <cfRule type="expression" dxfId="349" priority="485">
      <formula>K298=""</formula>
    </cfRule>
  </conditionalFormatting>
  <conditionalFormatting sqref="I294">
    <cfRule type="expression" dxfId="348" priority="499">
      <formula>I294=""</formula>
    </cfRule>
  </conditionalFormatting>
  <conditionalFormatting sqref="F284">
    <cfRule type="expression" dxfId="347" priority="470">
      <formula>F284=""</formula>
    </cfRule>
  </conditionalFormatting>
  <conditionalFormatting sqref="I298">
    <cfRule type="expression" dxfId="346" priority="487">
      <formula>I298=""</formula>
    </cfRule>
  </conditionalFormatting>
  <conditionalFormatting sqref="F301">
    <cfRule type="expression" dxfId="345" priority="490">
      <formula>F301=""</formula>
    </cfRule>
  </conditionalFormatting>
  <conditionalFormatting sqref="F300">
    <cfRule type="expression" dxfId="344" priority="491">
      <formula>F300=""</formula>
    </cfRule>
  </conditionalFormatting>
  <conditionalFormatting sqref="F296">
    <cfRule type="expression" dxfId="343" priority="503">
      <formula>F296=""</formula>
    </cfRule>
  </conditionalFormatting>
  <conditionalFormatting sqref="H304">
    <cfRule type="expression" dxfId="342" priority="455">
      <formula>H304=""</formula>
    </cfRule>
  </conditionalFormatting>
  <conditionalFormatting sqref="D298">
    <cfRule type="expression" dxfId="341" priority="468">
      <formula>D298=""</formula>
    </cfRule>
  </conditionalFormatting>
  <conditionalFormatting sqref="F297">
    <cfRule type="expression" dxfId="340" priority="502">
      <formula>F297=""</formula>
    </cfRule>
  </conditionalFormatting>
  <conditionalFormatting sqref="F307">
    <cfRule type="expression" dxfId="339" priority="457">
      <formula>F307=""</formula>
    </cfRule>
  </conditionalFormatting>
  <conditionalFormatting sqref="I304">
    <cfRule type="expression" dxfId="338" priority="454">
      <formula>I304=""</formula>
    </cfRule>
  </conditionalFormatting>
  <conditionalFormatting sqref="F283">
    <cfRule type="expression" dxfId="337" priority="471">
      <formula>F283=""</formula>
    </cfRule>
  </conditionalFormatting>
  <conditionalFormatting sqref="F314">
    <cfRule type="expression" dxfId="336" priority="444">
      <formula>F314=""</formula>
    </cfRule>
  </conditionalFormatting>
  <conditionalFormatting sqref="F315">
    <cfRule type="expression" dxfId="335" priority="443">
      <formula>F315=""</formula>
    </cfRule>
  </conditionalFormatting>
  <conditionalFormatting sqref="F306">
    <cfRule type="expression" dxfId="334" priority="458">
      <formula>F306=""</formula>
    </cfRule>
  </conditionalFormatting>
  <conditionalFormatting sqref="G304">
    <cfRule type="expression" dxfId="333" priority="456">
      <formula>G304=""</formula>
    </cfRule>
  </conditionalFormatting>
  <conditionalFormatting sqref="J304">
    <cfRule type="expression" dxfId="332" priority="453">
      <formula>J304=""</formula>
    </cfRule>
  </conditionalFormatting>
  <conditionalFormatting sqref="D314">
    <cfRule type="expression" dxfId="331" priority="435">
      <formula>D314=""</formula>
    </cfRule>
  </conditionalFormatting>
  <conditionalFormatting sqref="C314">
    <cfRule type="expression" dxfId="330" priority="446">
      <formula>C314=""</formula>
    </cfRule>
  </conditionalFormatting>
  <conditionalFormatting sqref="F322">
    <cfRule type="expression" dxfId="329" priority="411">
      <formula>F322=""</formula>
    </cfRule>
  </conditionalFormatting>
  <conditionalFormatting sqref="E304">
    <cfRule type="expression" dxfId="328" priority="461">
      <formula>E304=""</formula>
    </cfRule>
  </conditionalFormatting>
  <conditionalFormatting sqref="K314">
    <cfRule type="expression" dxfId="327" priority="436">
      <formula>K314=""</formula>
    </cfRule>
  </conditionalFormatting>
  <conditionalFormatting sqref="K304">
    <cfRule type="expression" dxfId="326" priority="452">
      <formula>K304=""</formula>
    </cfRule>
  </conditionalFormatting>
  <conditionalFormatting sqref="G330">
    <cfRule type="expression" dxfId="325" priority="368">
      <formula>G330=""</formula>
    </cfRule>
  </conditionalFormatting>
  <conditionalFormatting sqref="F304">
    <cfRule type="expression" dxfId="324" priority="460">
      <formula>F304=""</formula>
    </cfRule>
  </conditionalFormatting>
  <conditionalFormatting sqref="K320">
    <cfRule type="expression" dxfId="323" priority="405">
      <formula>K320=""</formula>
    </cfRule>
  </conditionalFormatting>
  <conditionalFormatting sqref="F321">
    <cfRule type="expression" dxfId="322" priority="412">
      <formula>F321=""</formula>
    </cfRule>
  </conditionalFormatting>
  <conditionalFormatting sqref="D304">
    <cfRule type="expression" dxfId="321" priority="451">
      <formula>D304=""</formula>
    </cfRule>
  </conditionalFormatting>
  <conditionalFormatting sqref="I314">
    <cfRule type="expression" dxfId="320" priority="438">
      <formula>I314=""</formula>
    </cfRule>
  </conditionalFormatting>
  <conditionalFormatting sqref="J314">
    <cfRule type="expression" dxfId="319" priority="437">
      <formula>J314=""</formula>
    </cfRule>
  </conditionalFormatting>
  <conditionalFormatting sqref="F325">
    <cfRule type="expression" dxfId="318" priority="400">
      <formula>F325=""</formula>
    </cfRule>
  </conditionalFormatting>
  <conditionalFormatting sqref="H314">
    <cfRule type="expression" dxfId="317" priority="439">
      <formula>H314=""</formula>
    </cfRule>
  </conditionalFormatting>
  <conditionalFormatting sqref="F320">
    <cfRule type="expression" dxfId="316" priority="413">
      <formula>F320=""</formula>
    </cfRule>
  </conditionalFormatting>
  <conditionalFormatting sqref="F281">
    <cfRule type="expression" dxfId="315" priority="555">
      <formula>F281="Název dílu"</formula>
    </cfRule>
  </conditionalFormatting>
  <conditionalFormatting sqref="C281">
    <cfRule type="expression" dxfId="314" priority="554">
      <formula>C281="Kód dílu"</formula>
    </cfRule>
  </conditionalFormatting>
  <conditionalFormatting sqref="F323">
    <cfRule type="expression" dxfId="313" priority="410">
      <formula>F323=""</formula>
    </cfRule>
  </conditionalFormatting>
  <conditionalFormatting sqref="C320">
    <cfRule type="expression" dxfId="312" priority="415">
      <formula>C320=""</formula>
    </cfRule>
  </conditionalFormatting>
  <conditionalFormatting sqref="G314">
    <cfRule type="expression" dxfId="311" priority="440">
      <formula>G314=""</formula>
    </cfRule>
  </conditionalFormatting>
  <conditionalFormatting sqref="I320">
    <cfRule type="expression" dxfId="310" priority="407">
      <formula>I320=""</formula>
    </cfRule>
  </conditionalFormatting>
  <conditionalFormatting sqref="K324">
    <cfRule type="expression" dxfId="309" priority="393">
      <formula>K324=""</formula>
    </cfRule>
  </conditionalFormatting>
  <conditionalFormatting sqref="J330">
    <cfRule type="expression" dxfId="308" priority="365">
      <formula>J330=""</formula>
    </cfRule>
  </conditionalFormatting>
  <conditionalFormatting sqref="F326">
    <cfRule type="expression" dxfId="307" priority="399">
      <formula>F326=""</formula>
    </cfRule>
  </conditionalFormatting>
  <conditionalFormatting sqref="C324">
    <cfRule type="expression" dxfId="306" priority="403">
      <formula>C324=""</formula>
    </cfRule>
  </conditionalFormatting>
  <conditionalFormatting sqref="D324 D320">
    <cfRule type="expression" dxfId="305" priority="391">
      <formula>D320=""</formula>
    </cfRule>
  </conditionalFormatting>
  <conditionalFormatting sqref="I330">
    <cfRule type="expression" dxfId="304" priority="366">
      <formula>I330=""</formula>
    </cfRule>
  </conditionalFormatting>
  <conditionalFormatting sqref="H320">
    <cfRule type="expression" dxfId="303" priority="408">
      <formula>H320=""</formula>
    </cfRule>
  </conditionalFormatting>
  <conditionalFormatting sqref="H324">
    <cfRule type="expression" dxfId="302" priority="396">
      <formula>H324=""</formula>
    </cfRule>
  </conditionalFormatting>
  <conditionalFormatting sqref="J320">
    <cfRule type="expression" dxfId="301" priority="406">
      <formula>J320=""</formula>
    </cfRule>
  </conditionalFormatting>
  <conditionalFormatting sqref="G320">
    <cfRule type="expression" dxfId="300" priority="409">
      <formula>G320=""</formula>
    </cfRule>
  </conditionalFormatting>
  <conditionalFormatting sqref="F327">
    <cfRule type="expression" dxfId="299" priority="398">
      <formula>F327=""</formula>
    </cfRule>
  </conditionalFormatting>
  <conditionalFormatting sqref="J324">
    <cfRule type="expression" dxfId="298" priority="394">
      <formula>J324=""</formula>
    </cfRule>
  </conditionalFormatting>
  <conditionalFormatting sqref="G324">
    <cfRule type="expression" dxfId="297" priority="397">
      <formula>G324=""</formula>
    </cfRule>
  </conditionalFormatting>
  <conditionalFormatting sqref="F332">
    <cfRule type="expression" dxfId="296" priority="370">
      <formula>F332=""</formula>
    </cfRule>
  </conditionalFormatting>
  <conditionalFormatting sqref="K330">
    <cfRule type="expression" dxfId="295" priority="364">
      <formula>K330=""</formula>
    </cfRule>
  </conditionalFormatting>
  <conditionalFormatting sqref="C330">
    <cfRule type="expression" dxfId="294" priority="374">
      <formula>C330=""</formula>
    </cfRule>
  </conditionalFormatting>
  <conditionalFormatting sqref="I324">
    <cfRule type="expression" dxfId="293" priority="395">
      <formula>I324=""</formula>
    </cfRule>
  </conditionalFormatting>
  <conditionalFormatting sqref="F330">
    <cfRule type="expression" dxfId="292" priority="372">
      <formula>F330=""</formula>
    </cfRule>
  </conditionalFormatting>
  <conditionalFormatting sqref="H330">
    <cfRule type="expression" dxfId="291" priority="367">
      <formula>H330=""</formula>
    </cfRule>
  </conditionalFormatting>
  <conditionalFormatting sqref="F333">
    <cfRule type="expression" dxfId="290" priority="369">
      <formula>F333=""</formula>
    </cfRule>
  </conditionalFormatting>
  <conditionalFormatting sqref="F331">
    <cfRule type="expression" dxfId="289" priority="371">
      <formula>F331=""</formula>
    </cfRule>
  </conditionalFormatting>
  <conditionalFormatting sqref="C336">
    <cfRule type="expression" dxfId="288" priority="357">
      <formula>C336=""</formula>
    </cfRule>
  </conditionalFormatting>
  <conditionalFormatting sqref="G336">
    <cfRule type="expression" dxfId="287" priority="351">
      <formula>G336=""</formula>
    </cfRule>
  </conditionalFormatting>
  <conditionalFormatting sqref="I336">
    <cfRule type="expression" dxfId="286" priority="349">
      <formula>I336=""</formula>
    </cfRule>
  </conditionalFormatting>
  <conditionalFormatting sqref="D330">
    <cfRule type="expression" dxfId="285" priority="362">
      <formula>D330=""</formula>
    </cfRule>
  </conditionalFormatting>
  <conditionalFormatting sqref="F339">
    <cfRule type="expression" dxfId="284" priority="352">
      <formula>F339=""</formula>
    </cfRule>
  </conditionalFormatting>
  <conditionalFormatting sqref="K336">
    <cfRule type="expression" dxfId="283" priority="347">
      <formula>K336=""</formula>
    </cfRule>
  </conditionalFormatting>
  <conditionalFormatting sqref="F337">
    <cfRule type="expression" dxfId="282" priority="354">
      <formula>F337=""</formula>
    </cfRule>
  </conditionalFormatting>
  <conditionalFormatting sqref="F338">
    <cfRule type="expression" dxfId="281" priority="353">
      <formula>F338=""</formula>
    </cfRule>
  </conditionalFormatting>
  <conditionalFormatting sqref="J336">
    <cfRule type="expression" dxfId="280" priority="348">
      <formula>J336=""</formula>
    </cfRule>
  </conditionalFormatting>
  <conditionalFormatting sqref="I340">
    <cfRule type="expression" dxfId="279" priority="337">
      <formula>I340=""</formula>
    </cfRule>
  </conditionalFormatting>
  <conditionalFormatting sqref="F336">
    <cfRule type="expression" dxfId="278" priority="355">
      <formula>F336=""</formula>
    </cfRule>
  </conditionalFormatting>
  <conditionalFormatting sqref="G340">
    <cfRule type="expression" dxfId="277" priority="339">
      <formula>G340=""</formula>
    </cfRule>
  </conditionalFormatting>
  <conditionalFormatting sqref="F303">
    <cfRule type="expression" dxfId="276" priority="464">
      <formula>F303="Název dílu"</formula>
    </cfRule>
  </conditionalFormatting>
  <conditionalFormatting sqref="C303">
    <cfRule type="expression" dxfId="275" priority="463">
      <formula>C303="Kód dílu"</formula>
    </cfRule>
  </conditionalFormatting>
  <conditionalFormatting sqref="K340">
    <cfRule type="expression" dxfId="274" priority="335">
      <formula>K340=""</formula>
    </cfRule>
  </conditionalFormatting>
  <conditionalFormatting sqref="C340">
    <cfRule type="expression" dxfId="273" priority="345">
      <formula>C340=""</formula>
    </cfRule>
  </conditionalFormatting>
  <conditionalFormatting sqref="F343">
    <cfRule type="expression" dxfId="272" priority="340">
      <formula>F343=""</formula>
    </cfRule>
  </conditionalFormatting>
  <conditionalFormatting sqref="H336">
    <cfRule type="expression" dxfId="271" priority="350">
      <formula>H336=""</formula>
    </cfRule>
  </conditionalFormatting>
  <conditionalFormatting sqref="F313">
    <cfRule type="expression" dxfId="270" priority="448">
      <formula>F313="Název dílu"</formula>
    </cfRule>
  </conditionalFormatting>
  <conditionalFormatting sqref="C313">
    <cfRule type="expression" dxfId="269" priority="447">
      <formula>C313="Kód dílu"</formula>
    </cfRule>
  </conditionalFormatting>
  <conditionalFormatting sqref="I344">
    <cfRule type="expression" dxfId="268" priority="325">
      <formula>I344=""</formula>
    </cfRule>
  </conditionalFormatting>
  <conditionalFormatting sqref="J340">
    <cfRule type="expression" dxfId="267" priority="336">
      <formula>J340=""</formula>
    </cfRule>
  </conditionalFormatting>
  <conditionalFormatting sqref="F347">
    <cfRule type="expression" dxfId="266" priority="328">
      <formula>F347=""</formula>
    </cfRule>
  </conditionalFormatting>
  <conditionalFormatting sqref="G344">
    <cfRule type="expression" dxfId="265" priority="327">
      <formula>G344=""</formula>
    </cfRule>
  </conditionalFormatting>
  <conditionalFormatting sqref="H340">
    <cfRule type="expression" dxfId="264" priority="338">
      <formula>H340=""</formula>
    </cfRule>
  </conditionalFormatting>
  <conditionalFormatting sqref="F319">
    <cfRule type="expression" dxfId="263" priority="417">
      <formula>F319="Název dílu"</formula>
    </cfRule>
  </conditionalFormatting>
  <conditionalFormatting sqref="C319">
    <cfRule type="expression" dxfId="262" priority="416">
      <formula>C319="Kód dílu"</formula>
    </cfRule>
  </conditionalFormatting>
  <conditionalFormatting sqref="F340">
    <cfRule type="expression" dxfId="261" priority="343">
      <formula>F340=""</formula>
    </cfRule>
  </conditionalFormatting>
  <conditionalFormatting sqref="F341">
    <cfRule type="expression" dxfId="260" priority="342">
      <formula>F341=""</formula>
    </cfRule>
  </conditionalFormatting>
  <conditionalFormatting sqref="F342">
    <cfRule type="expression" dxfId="259" priority="341">
      <formula>F342=""</formula>
    </cfRule>
  </conditionalFormatting>
  <conditionalFormatting sqref="K344">
    <cfRule type="expression" dxfId="258" priority="323">
      <formula>K344=""</formula>
    </cfRule>
  </conditionalFormatting>
  <conditionalFormatting sqref="C344">
    <cfRule type="expression" dxfId="257" priority="333">
      <formula>C344=""</formula>
    </cfRule>
  </conditionalFormatting>
  <conditionalFormatting sqref="F351">
    <cfRule type="expression" dxfId="256" priority="316">
      <formula>F351=""</formula>
    </cfRule>
  </conditionalFormatting>
  <conditionalFormatting sqref="G348">
    <cfRule type="expression" dxfId="255" priority="315">
      <formula>G348=""</formula>
    </cfRule>
  </conditionalFormatting>
  <conditionalFormatting sqref="H344">
    <cfRule type="expression" dxfId="254" priority="326">
      <formula>H344=""</formula>
    </cfRule>
  </conditionalFormatting>
  <conditionalFormatting sqref="I348">
    <cfRule type="expression" dxfId="253" priority="313">
      <formula>I348=""</formula>
    </cfRule>
  </conditionalFormatting>
  <conditionalFormatting sqref="J344">
    <cfRule type="expression" dxfId="252" priority="324">
      <formula>J344=""</formula>
    </cfRule>
  </conditionalFormatting>
  <conditionalFormatting sqref="F344">
    <cfRule type="expression" dxfId="251" priority="331">
      <formula>F344=""</formula>
    </cfRule>
  </conditionalFormatting>
  <conditionalFormatting sqref="F345">
    <cfRule type="expression" dxfId="250" priority="330">
      <formula>F345=""</formula>
    </cfRule>
  </conditionalFormatting>
  <conditionalFormatting sqref="F346">
    <cfRule type="expression" dxfId="249" priority="329">
      <formula>F346=""</formula>
    </cfRule>
  </conditionalFormatting>
  <conditionalFormatting sqref="H348">
    <cfRule type="expression" dxfId="248" priority="314">
      <formula>H348=""</formula>
    </cfRule>
  </conditionalFormatting>
  <conditionalFormatting sqref="K348">
    <cfRule type="expression" dxfId="247" priority="311">
      <formula>K348=""</formula>
    </cfRule>
  </conditionalFormatting>
  <conditionalFormatting sqref="F335">
    <cfRule type="expression" dxfId="246" priority="359">
      <formula>F335="Název dílu"</formula>
    </cfRule>
  </conditionalFormatting>
  <conditionalFormatting sqref="C335">
    <cfRule type="expression" dxfId="245" priority="358">
      <formula>C335="Kód dílu"</formula>
    </cfRule>
  </conditionalFormatting>
  <conditionalFormatting sqref="C348">
    <cfRule type="expression" dxfId="244" priority="321">
      <formula>C348=""</formula>
    </cfRule>
  </conditionalFormatting>
  <conditionalFormatting sqref="J348">
    <cfRule type="expression" dxfId="243" priority="312">
      <formula>J348=""</formula>
    </cfRule>
  </conditionalFormatting>
  <conditionalFormatting sqref="F329">
    <cfRule type="expression" dxfId="242" priority="376">
      <formula>F329="Název dílu"</formula>
    </cfRule>
  </conditionalFormatting>
  <conditionalFormatting sqref="C329">
    <cfRule type="expression" dxfId="241" priority="375">
      <formula>C329="Kód dílu"</formula>
    </cfRule>
  </conditionalFormatting>
  <conditionalFormatting sqref="F348">
    <cfRule type="expression" dxfId="240" priority="319">
      <formula>F348=""</formula>
    </cfRule>
  </conditionalFormatting>
  <conditionalFormatting sqref="F349">
    <cfRule type="expression" dxfId="239" priority="318">
      <formula>F349=""</formula>
    </cfRule>
  </conditionalFormatting>
  <conditionalFormatting sqref="F350">
    <cfRule type="expression" dxfId="238" priority="317">
      <formula>F350=""</formula>
    </cfRule>
  </conditionalFormatting>
  <conditionalFormatting sqref="C352">
    <cfRule type="expression" dxfId="237" priority="309">
      <formula>C352=""</formula>
    </cfRule>
  </conditionalFormatting>
  <conditionalFormatting sqref="F352">
    <cfRule type="expression" dxfId="236" priority="307">
      <formula>F352=""</formula>
    </cfRule>
  </conditionalFormatting>
  <conditionalFormatting sqref="F353">
    <cfRule type="expression" dxfId="235" priority="306">
      <formula>F353=""</formula>
    </cfRule>
  </conditionalFormatting>
  <conditionalFormatting sqref="F354">
    <cfRule type="expression" dxfId="234" priority="305">
      <formula>F354=""</formula>
    </cfRule>
  </conditionalFormatting>
  <conditionalFormatting sqref="F355">
    <cfRule type="expression" dxfId="233" priority="304">
      <formula>F355=""</formula>
    </cfRule>
  </conditionalFormatting>
  <conditionalFormatting sqref="G352">
    <cfRule type="expression" dxfId="232" priority="303">
      <formula>G352=""</formula>
    </cfRule>
  </conditionalFormatting>
  <conditionalFormatting sqref="H352">
    <cfRule type="expression" dxfId="231" priority="302">
      <formula>H352=""</formula>
    </cfRule>
  </conditionalFormatting>
  <conditionalFormatting sqref="I352">
    <cfRule type="expression" dxfId="230" priority="301">
      <formula>I352=""</formula>
    </cfRule>
  </conditionalFormatting>
  <conditionalFormatting sqref="J352">
    <cfRule type="expression" dxfId="229" priority="300">
      <formula>J352=""</formula>
    </cfRule>
  </conditionalFormatting>
  <conditionalFormatting sqref="K352">
    <cfRule type="expression" dxfId="228" priority="299">
      <formula>K352=""</formula>
    </cfRule>
  </conditionalFormatting>
  <conditionalFormatting sqref="D336">
    <cfRule type="expression" dxfId="227" priority="297">
      <formula>D336=""</formula>
    </cfRule>
  </conditionalFormatting>
  <conditionalFormatting sqref="D340">
    <cfRule type="expression" dxfId="226" priority="296">
      <formula>D340=""</formula>
    </cfRule>
  </conditionalFormatting>
  <conditionalFormatting sqref="D344">
    <cfRule type="expression" dxfId="225" priority="295">
      <formula>D344=""</formula>
    </cfRule>
  </conditionalFormatting>
  <conditionalFormatting sqref="D348">
    <cfRule type="expression" dxfId="224" priority="294">
      <formula>D348=""</formula>
    </cfRule>
  </conditionalFormatting>
  <conditionalFormatting sqref="D352">
    <cfRule type="expression" dxfId="223" priority="293">
      <formula>D352=""</formula>
    </cfRule>
  </conditionalFormatting>
  <conditionalFormatting sqref="E58">
    <cfRule type="expression" dxfId="222" priority="289">
      <formula>E58=""</formula>
    </cfRule>
  </conditionalFormatting>
  <conditionalFormatting sqref="E62">
    <cfRule type="expression" dxfId="221" priority="288">
      <formula>E62=""</formula>
    </cfRule>
  </conditionalFormatting>
  <conditionalFormatting sqref="E66">
    <cfRule type="expression" dxfId="220" priority="287">
      <formula>E66=""</formula>
    </cfRule>
  </conditionalFormatting>
  <conditionalFormatting sqref="E70">
    <cfRule type="expression" dxfId="219" priority="286">
      <formula>E70=""</formula>
    </cfRule>
  </conditionalFormatting>
  <conditionalFormatting sqref="E74">
    <cfRule type="expression" dxfId="218" priority="285">
      <formula>E74=""</formula>
    </cfRule>
  </conditionalFormatting>
  <conditionalFormatting sqref="E78">
    <cfRule type="expression" dxfId="217" priority="284">
      <formula>E78=""</formula>
    </cfRule>
  </conditionalFormatting>
  <conditionalFormatting sqref="E82">
    <cfRule type="expression" dxfId="216" priority="283">
      <formula>E82=""</formula>
    </cfRule>
  </conditionalFormatting>
  <conditionalFormatting sqref="E86">
    <cfRule type="expression" dxfId="215" priority="282">
      <formula>E86=""</formula>
    </cfRule>
  </conditionalFormatting>
  <conditionalFormatting sqref="E94">
    <cfRule type="expression" dxfId="214" priority="281">
      <formula>E94=""</formula>
    </cfRule>
  </conditionalFormatting>
  <conditionalFormatting sqref="E98">
    <cfRule type="expression" dxfId="213" priority="280">
      <formula>E98=""</formula>
    </cfRule>
  </conditionalFormatting>
  <conditionalFormatting sqref="E106">
    <cfRule type="expression" dxfId="212" priority="279">
      <formula>E106=""</formula>
    </cfRule>
  </conditionalFormatting>
  <conditionalFormatting sqref="E110">
    <cfRule type="expression" dxfId="211" priority="278">
      <formula>E110=""</formula>
    </cfRule>
  </conditionalFormatting>
  <conditionalFormatting sqref="E114">
    <cfRule type="expression" dxfId="210" priority="277">
      <formula>E114=""</formula>
    </cfRule>
  </conditionalFormatting>
  <conditionalFormatting sqref="E118">
    <cfRule type="expression" dxfId="209" priority="276">
      <formula>E118=""</formula>
    </cfRule>
  </conditionalFormatting>
  <conditionalFormatting sqref="E122">
    <cfRule type="expression" dxfId="208" priority="275">
      <formula>E122=""</formula>
    </cfRule>
  </conditionalFormatting>
  <conditionalFormatting sqref="E126">
    <cfRule type="expression" dxfId="207" priority="274">
      <formula>E126=""</formula>
    </cfRule>
  </conditionalFormatting>
  <conditionalFormatting sqref="E134">
    <cfRule type="expression" dxfId="206" priority="273">
      <formula>E134=""</formula>
    </cfRule>
  </conditionalFormatting>
  <conditionalFormatting sqref="E138">
    <cfRule type="expression" dxfId="205" priority="272">
      <formula>E138=""</formula>
    </cfRule>
  </conditionalFormatting>
  <conditionalFormatting sqref="E142">
    <cfRule type="expression" dxfId="204" priority="271">
      <formula>E142=""</formula>
    </cfRule>
  </conditionalFormatting>
  <conditionalFormatting sqref="E146">
    <cfRule type="expression" dxfId="203" priority="270">
      <formula>E146=""</formula>
    </cfRule>
  </conditionalFormatting>
  <conditionalFormatting sqref="E150">
    <cfRule type="expression" dxfId="202" priority="269">
      <formula>E150=""</formula>
    </cfRule>
  </conditionalFormatting>
  <conditionalFormatting sqref="E154">
    <cfRule type="expression" dxfId="201" priority="268">
      <formula>E154=""</formula>
    </cfRule>
  </conditionalFormatting>
  <conditionalFormatting sqref="E158">
    <cfRule type="expression" dxfId="200" priority="267">
      <formula>E158=""</formula>
    </cfRule>
  </conditionalFormatting>
  <conditionalFormatting sqref="E162">
    <cfRule type="expression" dxfId="199" priority="266">
      <formula>E162=""</formula>
    </cfRule>
  </conditionalFormatting>
  <conditionalFormatting sqref="E166">
    <cfRule type="expression" dxfId="198" priority="265">
      <formula>E166=""</formula>
    </cfRule>
  </conditionalFormatting>
  <conditionalFormatting sqref="E170">
    <cfRule type="expression" dxfId="197" priority="264">
      <formula>E170=""</formula>
    </cfRule>
  </conditionalFormatting>
  <conditionalFormatting sqref="E174">
    <cfRule type="expression" dxfId="196" priority="263">
      <formula>E174=""</formula>
    </cfRule>
  </conditionalFormatting>
  <conditionalFormatting sqref="E178">
    <cfRule type="expression" dxfId="195" priority="262">
      <formula>E178=""</formula>
    </cfRule>
  </conditionalFormatting>
  <conditionalFormatting sqref="E182">
    <cfRule type="expression" dxfId="194" priority="261">
      <formula>E182=""</formula>
    </cfRule>
  </conditionalFormatting>
  <conditionalFormatting sqref="E186">
    <cfRule type="expression" dxfId="193" priority="260">
      <formula>E186=""</formula>
    </cfRule>
  </conditionalFormatting>
  <conditionalFormatting sqref="E190">
    <cfRule type="expression" dxfId="192" priority="259">
      <formula>E190=""</formula>
    </cfRule>
  </conditionalFormatting>
  <conditionalFormatting sqref="E194">
    <cfRule type="expression" dxfId="191" priority="258">
      <formula>E194=""</formula>
    </cfRule>
  </conditionalFormatting>
  <conditionalFormatting sqref="E198">
    <cfRule type="expression" dxfId="190" priority="257">
      <formula>E198=""</formula>
    </cfRule>
  </conditionalFormatting>
  <conditionalFormatting sqref="E202">
    <cfRule type="expression" dxfId="189" priority="256">
      <formula>E202=""</formula>
    </cfRule>
  </conditionalFormatting>
  <conditionalFormatting sqref="E206">
    <cfRule type="expression" dxfId="188" priority="255">
      <formula>E206=""</formula>
    </cfRule>
  </conditionalFormatting>
  <conditionalFormatting sqref="E210">
    <cfRule type="expression" dxfId="187" priority="254">
      <formula>E210=""</formula>
    </cfRule>
  </conditionalFormatting>
  <conditionalFormatting sqref="E214">
    <cfRule type="expression" dxfId="186" priority="253">
      <formula>E214=""</formula>
    </cfRule>
  </conditionalFormatting>
  <conditionalFormatting sqref="E218">
    <cfRule type="expression" dxfId="185" priority="252">
      <formula>E218=""</formula>
    </cfRule>
  </conditionalFormatting>
  <conditionalFormatting sqref="E222">
    <cfRule type="expression" dxfId="184" priority="251">
      <formula>E222=""</formula>
    </cfRule>
  </conditionalFormatting>
  <conditionalFormatting sqref="E226">
    <cfRule type="expression" dxfId="183" priority="250">
      <formula>E226=""</formula>
    </cfRule>
  </conditionalFormatting>
  <conditionalFormatting sqref="E276 E272 E252 E248 E240 E236 E232">
    <cfRule type="expression" dxfId="182" priority="248">
      <formula>E232=""</formula>
    </cfRule>
  </conditionalFormatting>
  <conditionalFormatting sqref="E298">
    <cfRule type="expression" dxfId="181" priority="247">
      <formula>E298=""</formula>
    </cfRule>
  </conditionalFormatting>
  <conditionalFormatting sqref="E324 E320">
    <cfRule type="expression" dxfId="180" priority="246">
      <formula>E320=""</formula>
    </cfRule>
  </conditionalFormatting>
  <conditionalFormatting sqref="E336 E330">
    <cfRule type="expression" dxfId="179" priority="245">
      <formula>E330=""</formula>
    </cfRule>
  </conditionalFormatting>
  <conditionalFormatting sqref="E348 E344 E340">
    <cfRule type="expression" dxfId="178" priority="244">
      <formula>E340=""</formula>
    </cfRule>
  </conditionalFormatting>
  <conditionalFormatting sqref="E352">
    <cfRule type="expression" dxfId="177" priority="243">
      <formula>E352=""</formula>
    </cfRule>
  </conditionalFormatting>
  <conditionalFormatting sqref="F91">
    <cfRule type="expression" dxfId="176" priority="212">
      <formula>F91=""</formula>
    </cfRule>
  </conditionalFormatting>
  <conditionalFormatting sqref="F92">
    <cfRule type="expression" dxfId="175" priority="211">
      <formula>F92=""</formula>
    </cfRule>
  </conditionalFormatting>
  <conditionalFormatting sqref="G90">
    <cfRule type="expression" dxfId="174" priority="209">
      <formula>G90=""</formula>
    </cfRule>
  </conditionalFormatting>
  <conditionalFormatting sqref="H90">
    <cfRule type="expression" dxfId="173" priority="208">
      <formula>H90=""</formula>
    </cfRule>
  </conditionalFormatting>
  <conditionalFormatting sqref="I90">
    <cfRule type="expression" dxfId="172" priority="207">
      <formula>I90=""</formula>
    </cfRule>
  </conditionalFormatting>
  <conditionalFormatting sqref="J90">
    <cfRule type="expression" dxfId="171" priority="206">
      <formula>J90=""</formula>
    </cfRule>
  </conditionalFormatting>
  <conditionalFormatting sqref="K90">
    <cfRule type="expression" dxfId="170" priority="205">
      <formula>K90=""</formula>
    </cfRule>
  </conditionalFormatting>
  <conditionalFormatting sqref="D90">
    <cfRule type="expression" dxfId="169" priority="204">
      <formula>D90=""</formula>
    </cfRule>
  </conditionalFormatting>
  <conditionalFormatting sqref="E90">
    <cfRule type="expression" dxfId="168" priority="203">
      <formula>E90=""</formula>
    </cfRule>
  </conditionalFormatting>
  <conditionalFormatting sqref="F112">
    <cfRule type="expression" dxfId="167" priority="202">
      <formula>F112=""</formula>
    </cfRule>
  </conditionalFormatting>
  <conditionalFormatting sqref="F116">
    <cfRule type="expression" dxfId="166" priority="201">
      <formula>F116=""</formula>
    </cfRule>
  </conditionalFormatting>
  <conditionalFormatting sqref="H130">
    <cfRule type="expression" dxfId="165" priority="163">
      <formula>H130=""</formula>
    </cfRule>
  </conditionalFormatting>
  <conditionalFormatting sqref="C90">
    <cfRule type="expression" dxfId="164" priority="214">
      <formula>C90=""</formula>
    </cfRule>
  </conditionalFormatting>
  <conditionalFormatting sqref="F90">
    <cfRule type="expression" dxfId="163" priority="213">
      <formula>F90=""</formula>
    </cfRule>
  </conditionalFormatting>
  <conditionalFormatting sqref="I130">
    <cfRule type="expression" dxfId="162" priority="162">
      <formula>I130=""</formula>
    </cfRule>
  </conditionalFormatting>
  <conditionalFormatting sqref="J130">
    <cfRule type="expression" dxfId="161" priority="161">
      <formula>J130=""</formula>
    </cfRule>
  </conditionalFormatting>
  <conditionalFormatting sqref="D244">
    <cfRule type="expression" dxfId="160" priority="189">
      <formula>D244=""</formula>
    </cfRule>
  </conditionalFormatting>
  <conditionalFormatting sqref="E244">
    <cfRule type="expression" dxfId="159" priority="188">
      <formula>E244=""</formula>
    </cfRule>
  </conditionalFormatting>
  <conditionalFormatting sqref="G244">
    <cfRule type="expression" dxfId="158" priority="187">
      <formula>G244=""</formula>
    </cfRule>
  </conditionalFormatting>
  <conditionalFormatting sqref="H244">
    <cfRule type="expression" dxfId="157" priority="186">
      <formula>H244=""</formula>
    </cfRule>
  </conditionalFormatting>
  <conditionalFormatting sqref="G130">
    <cfRule type="expression" dxfId="156" priority="164">
      <formula>G130=""</formula>
    </cfRule>
  </conditionalFormatting>
  <conditionalFormatting sqref="I244">
    <cfRule type="expression" dxfId="155" priority="185">
      <formula>I244=""</formula>
    </cfRule>
  </conditionalFormatting>
  <conditionalFormatting sqref="J244">
    <cfRule type="expression" dxfId="154" priority="184">
      <formula>J244=""</formula>
    </cfRule>
  </conditionalFormatting>
  <conditionalFormatting sqref="K244">
    <cfRule type="expression" dxfId="153" priority="183">
      <formula>K244=""</formula>
    </cfRule>
  </conditionalFormatting>
  <conditionalFormatting sqref="F246">
    <cfRule type="expression" dxfId="152" priority="182">
      <formula>F246=""</formula>
    </cfRule>
  </conditionalFormatting>
  <conditionalFormatting sqref="C244">
    <cfRule type="expression" dxfId="151" priority="200">
      <formula>C244=""</formula>
    </cfRule>
  </conditionalFormatting>
  <conditionalFormatting sqref="F244">
    <cfRule type="expression" dxfId="150" priority="198">
      <formula>F244=""</formula>
    </cfRule>
  </conditionalFormatting>
  <conditionalFormatting sqref="F245">
    <cfRule type="expression" dxfId="149" priority="197">
      <formula>F245=""</formula>
    </cfRule>
  </conditionalFormatting>
  <conditionalFormatting sqref="F247">
    <cfRule type="expression" dxfId="148" priority="195">
      <formula>F247=""</formula>
    </cfRule>
  </conditionalFormatting>
  <conditionalFormatting sqref="F132">
    <cfRule type="expression" dxfId="147" priority="166">
      <formula>F132=""</formula>
    </cfRule>
  </conditionalFormatting>
  <conditionalFormatting sqref="D130">
    <cfRule type="expression" dxfId="146" priority="159">
      <formula>D130=""</formula>
    </cfRule>
  </conditionalFormatting>
  <conditionalFormatting sqref="G308">
    <cfRule type="expression" dxfId="145" priority="146">
      <formula>G308=""</formula>
    </cfRule>
  </conditionalFormatting>
  <conditionalFormatting sqref="E130">
    <cfRule type="expression" dxfId="144" priority="157">
      <formula>E130=""</formula>
    </cfRule>
  </conditionalFormatting>
  <conditionalFormatting sqref="E102">
    <cfRule type="expression" dxfId="143" priority="156">
      <formula>E102=""</formula>
    </cfRule>
  </conditionalFormatting>
  <conditionalFormatting sqref="E264">
    <cfRule type="expression" dxfId="142" priority="155">
      <formula>E264=""</formula>
    </cfRule>
  </conditionalFormatting>
  <conditionalFormatting sqref="K130">
    <cfRule type="expression" dxfId="141" priority="160">
      <formula>K130=""</formula>
    </cfRule>
  </conditionalFormatting>
  <conditionalFormatting sqref="F311">
    <cfRule type="expression" dxfId="140" priority="147">
      <formula>F311=""</formula>
    </cfRule>
  </conditionalFormatting>
  <conditionalFormatting sqref="H308">
    <cfRule type="expression" dxfId="139" priority="145">
      <formula>H308=""</formula>
    </cfRule>
  </conditionalFormatting>
  <conditionalFormatting sqref="E268">
    <cfRule type="expression" dxfId="138" priority="154">
      <formula>E268=""</formula>
    </cfRule>
  </conditionalFormatting>
  <conditionalFormatting sqref="I308">
    <cfRule type="expression" dxfId="137" priority="144">
      <formula>I308=""</formula>
    </cfRule>
  </conditionalFormatting>
  <conditionalFormatting sqref="J308">
    <cfRule type="expression" dxfId="136" priority="143">
      <formula>J308=""</formula>
    </cfRule>
  </conditionalFormatting>
  <conditionalFormatting sqref="E314">
    <cfRule type="expression" dxfId="135" priority="153">
      <formula>E314=""</formula>
    </cfRule>
  </conditionalFormatting>
  <conditionalFormatting sqref="C308">
    <cfRule type="expression" dxfId="134" priority="152">
      <formula>C308=""</formula>
    </cfRule>
  </conditionalFormatting>
  <conditionalFormatting sqref="F308">
    <cfRule type="expression" dxfId="133" priority="150">
      <formula>F308=""</formula>
    </cfRule>
  </conditionalFormatting>
  <conditionalFormatting sqref="F309">
    <cfRule type="expression" dxfId="132" priority="149">
      <formula>F309=""</formula>
    </cfRule>
  </conditionalFormatting>
  <conditionalFormatting sqref="F310">
    <cfRule type="expression" dxfId="131" priority="148">
      <formula>F310=""</formula>
    </cfRule>
  </conditionalFormatting>
  <conditionalFormatting sqref="K308">
    <cfRule type="expression" dxfId="130" priority="142">
      <formula>K308=""</formula>
    </cfRule>
  </conditionalFormatting>
  <conditionalFormatting sqref="D308">
    <cfRule type="expression" dxfId="129" priority="141">
      <formula>D308=""</formula>
    </cfRule>
  </conditionalFormatting>
  <conditionalFormatting sqref="C130">
    <cfRule type="expression" dxfId="128" priority="169">
      <formula>C130=""</formula>
    </cfRule>
  </conditionalFormatting>
  <conditionalFormatting sqref="F130">
    <cfRule type="expression" dxfId="127" priority="168">
      <formula>F130=""</formula>
    </cfRule>
  </conditionalFormatting>
  <conditionalFormatting sqref="F133">
    <cfRule type="expression" dxfId="126" priority="165">
      <formula>F133=""</formula>
    </cfRule>
  </conditionalFormatting>
  <conditionalFormatting sqref="F131">
    <cfRule type="expression" dxfId="125" priority="167">
      <formula>F131=""</formula>
    </cfRule>
  </conditionalFormatting>
  <conditionalFormatting sqref="E308">
    <cfRule type="expression" dxfId="124" priority="140">
      <formula>E308=""</formula>
    </cfRule>
  </conditionalFormatting>
  <conditionalFormatting sqref="F230">
    <cfRule type="expression" dxfId="123" priority="139">
      <formula>F230="Název dílu"</formula>
    </cfRule>
  </conditionalFormatting>
  <conditionalFormatting sqref="C230">
    <cfRule type="expression" dxfId="122" priority="138">
      <formula>C230="Kód dílu"</formula>
    </cfRule>
  </conditionalFormatting>
  <conditionalFormatting sqref="F280">
    <cfRule type="expression" dxfId="121" priority="137">
      <formula>F280="Název dílu"</formula>
    </cfRule>
  </conditionalFormatting>
  <conditionalFormatting sqref="C280">
    <cfRule type="expression" dxfId="120" priority="136">
      <formula>C280="Kód dílu"</formula>
    </cfRule>
  </conditionalFormatting>
  <conditionalFormatting sqref="F302">
    <cfRule type="expression" dxfId="119" priority="135">
      <formula>F302="Název dílu"</formula>
    </cfRule>
  </conditionalFormatting>
  <conditionalFormatting sqref="C302">
    <cfRule type="expression" dxfId="118" priority="134">
      <formula>C302="Kód dílu"</formula>
    </cfRule>
  </conditionalFormatting>
  <conditionalFormatting sqref="F312">
    <cfRule type="expression" dxfId="117" priority="133">
      <formula>F312="Název dílu"</formula>
    </cfRule>
  </conditionalFormatting>
  <conditionalFormatting sqref="C312">
    <cfRule type="expression" dxfId="116" priority="132">
      <formula>C312="Kód dílu"</formula>
    </cfRule>
  </conditionalFormatting>
  <conditionalFormatting sqref="F318">
    <cfRule type="expression" dxfId="115" priority="131">
      <formula>F318="Název dílu"</formula>
    </cfRule>
  </conditionalFormatting>
  <conditionalFormatting sqref="C318">
    <cfRule type="expression" dxfId="114" priority="130">
      <formula>C318="Kód dílu"</formula>
    </cfRule>
  </conditionalFormatting>
  <conditionalFormatting sqref="F328">
    <cfRule type="expression" dxfId="113" priority="129">
      <formula>F328="Název dílu"</formula>
    </cfRule>
  </conditionalFormatting>
  <conditionalFormatting sqref="C328">
    <cfRule type="expression" dxfId="112" priority="128">
      <formula>C328="Kód dílu"</formula>
    </cfRule>
  </conditionalFormatting>
  <conditionalFormatting sqref="F334">
    <cfRule type="expression" dxfId="111" priority="127">
      <formula>F334="Název dílu"</formula>
    </cfRule>
  </conditionalFormatting>
  <conditionalFormatting sqref="C334">
    <cfRule type="expression" dxfId="110" priority="126">
      <formula>C334="Kód dílu"</formula>
    </cfRule>
  </conditionalFormatting>
  <conditionalFormatting sqref="F356">
    <cfRule type="expression" dxfId="109" priority="125">
      <formula>F356="Název dílu"</formula>
    </cfRule>
  </conditionalFormatting>
  <conditionalFormatting sqref="C356">
    <cfRule type="expression" dxfId="108" priority="124">
      <formula>C356="Kód dílu"</formula>
    </cfRule>
  </conditionalFormatting>
  <conditionalFormatting sqref="F93">
    <cfRule type="expression" dxfId="107" priority="123">
      <formula>F93=""</formula>
    </cfRule>
  </conditionalFormatting>
  <conditionalFormatting sqref="C256">
    <cfRule type="expression" dxfId="106" priority="122">
      <formula>C256=""</formula>
    </cfRule>
  </conditionalFormatting>
  <conditionalFormatting sqref="F256">
    <cfRule type="expression" dxfId="105" priority="120">
      <formula>F256=""</formula>
    </cfRule>
  </conditionalFormatting>
  <conditionalFormatting sqref="F257">
    <cfRule type="expression" dxfId="104" priority="119">
      <formula>F257=""</formula>
    </cfRule>
  </conditionalFormatting>
  <conditionalFormatting sqref="F258">
    <cfRule type="expression" dxfId="103" priority="118">
      <formula>F258=""</formula>
    </cfRule>
  </conditionalFormatting>
  <conditionalFormatting sqref="F259">
    <cfRule type="expression" dxfId="102" priority="117">
      <formula>F259=""</formula>
    </cfRule>
  </conditionalFormatting>
  <conditionalFormatting sqref="H256">
    <cfRule type="expression" dxfId="101" priority="115">
      <formula>H256=""</formula>
    </cfRule>
  </conditionalFormatting>
  <conditionalFormatting sqref="I256">
    <cfRule type="expression" dxfId="100" priority="114">
      <formula>I256=""</formula>
    </cfRule>
  </conditionalFormatting>
  <conditionalFormatting sqref="J256">
    <cfRule type="expression" dxfId="99" priority="113">
      <formula>J256=""</formula>
    </cfRule>
  </conditionalFormatting>
  <conditionalFormatting sqref="K256">
    <cfRule type="expression" dxfId="98" priority="112">
      <formula>K256=""</formula>
    </cfRule>
  </conditionalFormatting>
  <conditionalFormatting sqref="D256">
    <cfRule type="expression" dxfId="97" priority="111">
      <formula>D256=""</formula>
    </cfRule>
  </conditionalFormatting>
  <conditionalFormatting sqref="C260">
    <cfRule type="expression" dxfId="96" priority="110">
      <formula>C260=""</formula>
    </cfRule>
  </conditionalFormatting>
  <conditionalFormatting sqref="F260">
    <cfRule type="expression" dxfId="95" priority="108">
      <formula>F260=""</formula>
    </cfRule>
  </conditionalFormatting>
  <conditionalFormatting sqref="F261">
    <cfRule type="expression" dxfId="94" priority="107">
      <formula>F261=""</formula>
    </cfRule>
  </conditionalFormatting>
  <conditionalFormatting sqref="F263">
    <cfRule type="expression" dxfId="93" priority="105">
      <formula>F263=""</formula>
    </cfRule>
  </conditionalFormatting>
  <conditionalFormatting sqref="G260">
    <cfRule type="expression" dxfId="92" priority="104">
      <formula>G260=""</formula>
    </cfRule>
  </conditionalFormatting>
  <conditionalFormatting sqref="H260">
    <cfRule type="expression" dxfId="91" priority="103">
      <formula>H260=""</formula>
    </cfRule>
  </conditionalFormatting>
  <conditionalFormatting sqref="I260">
    <cfRule type="expression" dxfId="90" priority="102">
      <formula>I260=""</formula>
    </cfRule>
  </conditionalFormatting>
  <conditionalFormatting sqref="J260">
    <cfRule type="expression" dxfId="89" priority="101">
      <formula>J260=""</formula>
    </cfRule>
  </conditionalFormatting>
  <conditionalFormatting sqref="K260">
    <cfRule type="expression" dxfId="88" priority="100">
      <formula>K260=""</formula>
    </cfRule>
  </conditionalFormatting>
  <conditionalFormatting sqref="D260">
    <cfRule type="expression" dxfId="87" priority="99">
      <formula>D260=""</formula>
    </cfRule>
  </conditionalFormatting>
  <conditionalFormatting sqref="G256">
    <cfRule type="expression" dxfId="86" priority="98">
      <formula>G256=""</formula>
    </cfRule>
  </conditionalFormatting>
  <conditionalFormatting sqref="E256">
    <cfRule type="expression" dxfId="85" priority="97">
      <formula>E256=""</formula>
    </cfRule>
  </conditionalFormatting>
  <conditionalFormatting sqref="E260">
    <cfRule type="expression" dxfId="84" priority="96">
      <formula>E260=""</formula>
    </cfRule>
  </conditionalFormatting>
  <conditionalFormatting sqref="F262">
    <cfRule type="expression" dxfId="83" priority="95">
      <formula>F262=""</formula>
    </cfRule>
  </conditionalFormatting>
  <conditionalFormatting sqref="C30">
    <cfRule type="expression" dxfId="82" priority="94">
      <formula>C30=""</formula>
    </cfRule>
  </conditionalFormatting>
  <conditionalFormatting sqref="F30">
    <cfRule type="expression" dxfId="81" priority="92">
      <formula>F30=""</formula>
    </cfRule>
  </conditionalFormatting>
  <conditionalFormatting sqref="F31">
    <cfRule type="expression" dxfId="80" priority="91">
      <formula>F31=""</formula>
    </cfRule>
  </conditionalFormatting>
  <conditionalFormatting sqref="F32">
    <cfRule type="expression" dxfId="79" priority="90">
      <formula>F32=""</formula>
    </cfRule>
  </conditionalFormatting>
  <conditionalFormatting sqref="G30">
    <cfRule type="expression" dxfId="78" priority="88">
      <formula>G30=""</formula>
    </cfRule>
  </conditionalFormatting>
  <conditionalFormatting sqref="H30">
    <cfRule type="expression" dxfId="77" priority="87">
      <formula>H30=""</formula>
    </cfRule>
  </conditionalFormatting>
  <conditionalFormatting sqref="K30">
    <cfRule type="expression" dxfId="76" priority="84">
      <formula>K30=""</formula>
    </cfRule>
  </conditionalFormatting>
  <conditionalFormatting sqref="D30">
    <cfRule type="expression" dxfId="75" priority="83">
      <formula>D30=""</formula>
    </cfRule>
  </conditionalFormatting>
  <conditionalFormatting sqref="C34">
    <cfRule type="expression" dxfId="74" priority="82">
      <formula>C34=""</formula>
    </cfRule>
  </conditionalFormatting>
  <conditionalFormatting sqref="F34">
    <cfRule type="expression" dxfId="73" priority="80">
      <formula>F34=""</formula>
    </cfRule>
  </conditionalFormatting>
  <conditionalFormatting sqref="F35">
    <cfRule type="expression" dxfId="72" priority="79">
      <formula>F35=""</formula>
    </cfRule>
  </conditionalFormatting>
  <conditionalFormatting sqref="F36">
    <cfRule type="expression" dxfId="71" priority="78">
      <formula>F36=""</formula>
    </cfRule>
  </conditionalFormatting>
  <conditionalFormatting sqref="G34">
    <cfRule type="expression" dxfId="70" priority="76">
      <formula>G34=""</formula>
    </cfRule>
  </conditionalFormatting>
  <conditionalFormatting sqref="H34">
    <cfRule type="expression" dxfId="69" priority="75">
      <formula>H34=""</formula>
    </cfRule>
  </conditionalFormatting>
  <conditionalFormatting sqref="K34">
    <cfRule type="expression" dxfId="68" priority="72">
      <formula>K34=""</formula>
    </cfRule>
  </conditionalFormatting>
  <conditionalFormatting sqref="D34">
    <cfRule type="expression" dxfId="67" priority="71">
      <formula>D34=""</formula>
    </cfRule>
  </conditionalFormatting>
  <conditionalFormatting sqref="C38">
    <cfRule type="expression" dxfId="66" priority="70">
      <formula>C38=""</formula>
    </cfRule>
  </conditionalFormatting>
  <conditionalFormatting sqref="F38">
    <cfRule type="expression" dxfId="65" priority="68">
      <formula>F38=""</formula>
    </cfRule>
  </conditionalFormatting>
  <conditionalFormatting sqref="F39">
    <cfRule type="expression" dxfId="64" priority="67">
      <formula>F39=""</formula>
    </cfRule>
  </conditionalFormatting>
  <conditionalFormatting sqref="F40">
    <cfRule type="expression" dxfId="63" priority="66">
      <formula>F40=""</formula>
    </cfRule>
  </conditionalFormatting>
  <conditionalFormatting sqref="G38">
    <cfRule type="expression" dxfId="62" priority="64">
      <formula>G38=""</formula>
    </cfRule>
  </conditionalFormatting>
  <conditionalFormatting sqref="H38">
    <cfRule type="expression" dxfId="61" priority="63">
      <formula>H38=""</formula>
    </cfRule>
  </conditionalFormatting>
  <conditionalFormatting sqref="K38">
    <cfRule type="expression" dxfId="60" priority="60">
      <formula>K38=""</formula>
    </cfRule>
  </conditionalFormatting>
  <conditionalFormatting sqref="D38">
    <cfRule type="expression" dxfId="59" priority="59">
      <formula>D38=""</formula>
    </cfRule>
  </conditionalFormatting>
  <conditionalFormatting sqref="C42">
    <cfRule type="expression" dxfId="58" priority="58">
      <formula>C42=""</formula>
    </cfRule>
  </conditionalFormatting>
  <conditionalFormatting sqref="F42">
    <cfRule type="expression" dxfId="57" priority="56">
      <formula>F42=""</formula>
    </cfRule>
  </conditionalFormatting>
  <conditionalFormatting sqref="F43">
    <cfRule type="expression" dxfId="56" priority="55">
      <formula>F43=""</formula>
    </cfRule>
  </conditionalFormatting>
  <conditionalFormatting sqref="F44">
    <cfRule type="expression" dxfId="55" priority="54">
      <formula>F44=""</formula>
    </cfRule>
  </conditionalFormatting>
  <conditionalFormatting sqref="F45">
    <cfRule type="expression" dxfId="54" priority="53">
      <formula>F45=""</formula>
    </cfRule>
  </conditionalFormatting>
  <conditionalFormatting sqref="G42">
    <cfRule type="expression" dxfId="53" priority="52">
      <formula>G42=""</formula>
    </cfRule>
  </conditionalFormatting>
  <conditionalFormatting sqref="H42">
    <cfRule type="expression" dxfId="52" priority="51">
      <formula>H42=""</formula>
    </cfRule>
  </conditionalFormatting>
  <conditionalFormatting sqref="K42">
    <cfRule type="expression" dxfId="51" priority="48">
      <formula>K42=""</formula>
    </cfRule>
  </conditionalFormatting>
  <conditionalFormatting sqref="D42">
    <cfRule type="expression" dxfId="50" priority="47">
      <formula>D42=""</formula>
    </cfRule>
  </conditionalFormatting>
  <conditionalFormatting sqref="C46">
    <cfRule type="expression" dxfId="49" priority="46">
      <formula>C46=""</formula>
    </cfRule>
  </conditionalFormatting>
  <conditionalFormatting sqref="F46">
    <cfRule type="expression" dxfId="48" priority="44">
      <formula>F46=""</formula>
    </cfRule>
  </conditionalFormatting>
  <conditionalFormatting sqref="F47">
    <cfRule type="expression" dxfId="47" priority="43">
      <formula>F47=""</formula>
    </cfRule>
  </conditionalFormatting>
  <conditionalFormatting sqref="F48">
    <cfRule type="expression" dxfId="46" priority="42">
      <formula>F48=""</formula>
    </cfRule>
  </conditionalFormatting>
  <conditionalFormatting sqref="G46">
    <cfRule type="expression" dxfId="45" priority="40">
      <formula>G46=""</formula>
    </cfRule>
  </conditionalFormatting>
  <conditionalFormatting sqref="H46">
    <cfRule type="expression" dxfId="44" priority="39">
      <formula>H46=""</formula>
    </cfRule>
  </conditionalFormatting>
  <conditionalFormatting sqref="K46">
    <cfRule type="expression" dxfId="43" priority="36">
      <formula>K46=""</formula>
    </cfRule>
  </conditionalFormatting>
  <conditionalFormatting sqref="D46">
    <cfRule type="expression" dxfId="42" priority="35">
      <formula>D46=""</formula>
    </cfRule>
  </conditionalFormatting>
  <conditionalFormatting sqref="C50">
    <cfRule type="expression" dxfId="41" priority="34">
      <formula>C50=""</formula>
    </cfRule>
  </conditionalFormatting>
  <conditionalFormatting sqref="F50">
    <cfRule type="expression" dxfId="40" priority="32">
      <formula>F50=""</formula>
    </cfRule>
  </conditionalFormatting>
  <conditionalFormatting sqref="F51">
    <cfRule type="expression" dxfId="39" priority="31">
      <formula>F51=""</formula>
    </cfRule>
  </conditionalFormatting>
  <conditionalFormatting sqref="F52">
    <cfRule type="expression" dxfId="38" priority="30">
      <formula>F52=""</formula>
    </cfRule>
  </conditionalFormatting>
  <conditionalFormatting sqref="F53">
    <cfRule type="expression" dxfId="37" priority="29">
      <formula>F53=""</formula>
    </cfRule>
  </conditionalFormatting>
  <conditionalFormatting sqref="G50">
    <cfRule type="expression" dxfId="36" priority="28">
      <formula>G50=""</formula>
    </cfRule>
  </conditionalFormatting>
  <conditionalFormatting sqref="H50">
    <cfRule type="expression" dxfId="35" priority="27">
      <formula>H50=""</formula>
    </cfRule>
  </conditionalFormatting>
  <conditionalFormatting sqref="K50">
    <cfRule type="expression" dxfId="34" priority="24">
      <formula>K50=""</formula>
    </cfRule>
  </conditionalFormatting>
  <conditionalFormatting sqref="D50">
    <cfRule type="expression" dxfId="33" priority="23">
      <formula>D50=""</formula>
    </cfRule>
  </conditionalFormatting>
  <conditionalFormatting sqref="C54">
    <cfRule type="expression" dxfId="32" priority="22">
      <formula>C54=""</formula>
    </cfRule>
  </conditionalFormatting>
  <conditionalFormatting sqref="F54">
    <cfRule type="expression" dxfId="31" priority="20">
      <formula>F54=""</formula>
    </cfRule>
  </conditionalFormatting>
  <conditionalFormatting sqref="F55">
    <cfRule type="expression" dxfId="30" priority="19">
      <formula>F55=""</formula>
    </cfRule>
  </conditionalFormatting>
  <conditionalFormatting sqref="F56">
    <cfRule type="expression" dxfId="29" priority="18">
      <formula>F56=""</formula>
    </cfRule>
  </conditionalFormatting>
  <conditionalFormatting sqref="G54">
    <cfRule type="expression" dxfId="28" priority="16">
      <formula>G54=""</formula>
    </cfRule>
  </conditionalFormatting>
  <conditionalFormatting sqref="H54">
    <cfRule type="expression" dxfId="27" priority="15">
      <formula>H54=""</formula>
    </cfRule>
  </conditionalFormatting>
  <conditionalFormatting sqref="K54">
    <cfRule type="expression" dxfId="26" priority="12">
      <formula>K54=""</formula>
    </cfRule>
  </conditionalFormatting>
  <conditionalFormatting sqref="D54">
    <cfRule type="expression" dxfId="25" priority="11">
      <formula>D54=""</formula>
    </cfRule>
  </conditionalFormatting>
  <conditionalFormatting sqref="E54 E50 E42 E26 E14">
    <cfRule type="expression" dxfId="24" priority="10">
      <formula>E14=""</formula>
    </cfRule>
  </conditionalFormatting>
  <conditionalFormatting sqref="I54 I50 I46 I42 I38 I34 I30 I26 I22 I18 I14">
    <cfRule type="expression" dxfId="23" priority="9">
      <formula>I14=""</formula>
    </cfRule>
  </conditionalFormatting>
  <conditionalFormatting sqref="J54 J50 J46 J42 J38 J34 J30 J26 J22 J18 J14">
    <cfRule type="expression" dxfId="22" priority="8">
      <formula>J14=""</formula>
    </cfRule>
  </conditionalFormatting>
  <conditionalFormatting sqref="E46 E38 E34 E30 E22 E18">
    <cfRule type="expression" dxfId="21" priority="7">
      <formula>E18=""</formula>
    </cfRule>
  </conditionalFormatting>
  <conditionalFormatting sqref="F25">
    <cfRule type="expression" dxfId="20" priority="6">
      <formula>F25=""</formula>
    </cfRule>
  </conditionalFormatting>
  <conditionalFormatting sqref="F33">
    <cfRule type="expression" dxfId="19" priority="5">
      <formula>F33=""</formula>
    </cfRule>
  </conditionalFormatting>
  <conditionalFormatting sqref="F37">
    <cfRule type="expression" dxfId="18" priority="4">
      <formula>F37=""</formula>
    </cfRule>
  </conditionalFormatting>
  <conditionalFormatting sqref="F41">
    <cfRule type="expression" dxfId="17" priority="3">
      <formula>F41=""</formula>
    </cfRule>
  </conditionalFormatting>
  <conditionalFormatting sqref="F49">
    <cfRule type="expression" dxfId="16" priority="2">
      <formula>F49=""</formula>
    </cfRule>
  </conditionalFormatting>
  <conditionalFormatting sqref="F57">
    <cfRule type="expression" dxfId="15" priority="1">
      <formula>F57=""</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58 F14 F22 F26 F58 F62 F66 F70 F74 F78 F82 F86 F94 F98 F102 F106 F110 F114 F118 F122 F126 F134 F138 F142 F146 F150 F154 F18 F162 F166 F170 F174 F178 F182 F186 F190 F194 F198 F202 F206 F210 F214 F218 F222 F226 F232 F236 F240 F248 F252 F264 F268 F272 F276 F282 F286 F290 F294 F298 F304 F314 F320 F324 F330 F336 F340 F344 F348 F352 F90 F244 F130 F308 F256 F260 F30 F34 F38 F42 F46 F50 F54"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9 F15 F23 F27 F59 F63 F67 F71 F19 F79 F83 F87 F95 F99 F103 F107 F111 F115 F119 F123 F127 F135 F139 F143 F147 F151 F155 F75 F163 F167 F171 F175 F179 F183 F187 F191 F195 F199 F203 F207 F211 F215 F219 F223 F227 F233 F237 F241 F249 F253 F265 F269 F273 F277 F283 F287 F291 F295 F299 F305 F315 F321 F325 F331 F337 F341 F345 F349 F353 F91 F245 F131 F309 F257 F261 F31 F35 F39 F43 F47 F51 F55" xr:uid="{00000000-0002-0000-0000-00000B000000}"/>
    <dataValidation allowBlank="1" showInputMessage="1" showErrorMessage="1" promptTitle="Výkaz výměr:" prompt="způsob stanovení množství položky, nebo odkaz na příslušnou přílohu dokumentace." sqref="F160 F16 F24 F28 F60 F64 F68 F72 F76 F80 F84 F88 F96 F100 F104 F108 F92 F112 F120 F124 F128 F136 F140 F144 F148 F152 F156 F20 F164 F168 F172 F176 F180 F184 F188 F192 F196 F200 F204 F208 F212 F216 F220 F224 F228 F234 F238 F242 F250 F254 F266 F270 F274 F278 F284 F288 F292 F296 F300 F306 F316 F322 F326 F332 F338 F342 F346 F350 F354 F116 F246 F132 F310 F258 F262 F32 F36 F40 F44 F48 F52 F56"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17 F49 F263 F61 F65 F69 F73 F77 F81 F85 F355 F97 F101 F105 F109 F113 F117 F121 F125 F247 F137 F141 F145 F149 F153 F157 F161 F165 F169 F173 F177 F181 F185 F189 F193 F197 F201 F205 F209 F213 F217 F221 F225 F229 F235 F239 F311 F251 F93 F267 F271 F275 F279 F285 F289 F293 F297 F301 F133 F57 F323 F327 F333 F339 F343 F347 F351 F89 F243 F129 F307 F255 F259 F29 F25 F33 F37 F45 F41 F53 F317" xr:uid="{00000000-0002-0000-0000-00000D000000}"/>
    <dataValidation type="list" allowBlank="1" showInputMessage="1" showErrorMessage="1" sqref="D154 D14 D22 D26 D58 D62 D66 D70 D74 D18 D78 D82 D86 D94 D98 D102 D106 D110 D114 D118 D122 D126 D134 D138 D142 D146 D150 D158 D162 D166 D170 D174 D178 D182 D186 D190 D194 D198 D202 D206 D210 D214 D218 D222 D226 D272 D232 D236 D240 D248 D252 D264 D268 D276 D282 D286 D290 D294 D298 D304 D314 D320 D324 D330 D348 D336 D340 D344 D352 D90 D244 D130 D308 D256 D260 D30 D34 D38 D42 D46 D50 D54"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7"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2019-03-08T11:12:40Z</cp:lastPrinted>
  <dcterms:created xsi:type="dcterms:W3CDTF">2015-03-16T09:47:49Z</dcterms:created>
  <dcterms:modified xsi:type="dcterms:W3CDTF">2019-03-08T11:40:48Z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d:\pw_data\ales.budsky\</vt:lpwstr>
  </property>
</Properties>
</file>